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bookViews>
    <workbookView xWindow="0" yWindow="0" windowWidth="24000" windowHeight="9630" activeTab="2"/>
  </bookViews>
  <sheets>
    <sheet name="MN" sheetId="1" r:id="rId1"/>
    <sheet name="TH" sheetId="2" r:id="rId2"/>
    <sheet name="THCS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1" i="3" l="1"/>
  <c r="H31" i="3"/>
  <c r="D31" i="3"/>
  <c r="E18" i="3"/>
  <c r="H18" i="3"/>
  <c r="D18" i="3"/>
  <c r="H38" i="3"/>
  <c r="D38" i="3"/>
  <c r="H37" i="3"/>
  <c r="F24" i="3"/>
  <c r="H24" i="3"/>
  <c r="D24" i="3"/>
  <c r="F35" i="3"/>
  <c r="G35" i="3"/>
  <c r="H35" i="3"/>
  <c r="D35" i="3"/>
  <c r="F54" i="2"/>
  <c r="H54" i="2"/>
  <c r="D54" i="2"/>
  <c r="F28" i="2"/>
  <c r="H28" i="2"/>
  <c r="D28" i="2"/>
  <c r="F45" i="2"/>
  <c r="H45" i="2"/>
  <c r="D45" i="2"/>
  <c r="F23" i="2"/>
  <c r="H23" i="2"/>
  <c r="D23" i="2"/>
  <c r="F34" i="2"/>
  <c r="H34" i="2"/>
  <c r="D34" i="2"/>
  <c r="F58" i="2"/>
  <c r="G58" i="2"/>
  <c r="D58" i="2"/>
  <c r="F73" i="2"/>
  <c r="H73" i="2"/>
  <c r="D73" i="2"/>
  <c r="F76" i="2"/>
  <c r="G76" i="2"/>
  <c r="H76" i="2"/>
  <c r="D76" i="2"/>
  <c r="F53" i="3"/>
  <c r="G53" i="3"/>
  <c r="H53" i="3"/>
  <c r="D53" i="3"/>
  <c r="H52" i="3"/>
  <c r="F52" i="3"/>
  <c r="G51" i="3"/>
  <c r="F51" i="3"/>
  <c r="F66" i="2"/>
  <c r="H66" i="2"/>
  <c r="D66" i="2"/>
  <c r="F43" i="2" l="1"/>
  <c r="G43" i="2"/>
  <c r="H43" i="2"/>
  <c r="D43" i="2"/>
  <c r="F20" i="2"/>
  <c r="G20" i="2"/>
  <c r="H20" i="2"/>
  <c r="D20" i="2"/>
  <c r="D13" i="2"/>
  <c r="E13" i="2"/>
  <c r="F13" i="2"/>
  <c r="H13" i="2"/>
  <c r="G50" i="3" l="1"/>
  <c r="F50" i="3" s="1"/>
  <c r="G49" i="3"/>
  <c r="F49" i="3"/>
  <c r="H48" i="3"/>
  <c r="F48" i="3"/>
  <c r="H47" i="3"/>
  <c r="F47" i="3"/>
  <c r="F46" i="3"/>
  <c r="H45" i="3"/>
  <c r="F45" i="3"/>
  <c r="H44" i="3"/>
  <c r="F44" i="3"/>
  <c r="H43" i="3"/>
  <c r="F43" i="3"/>
  <c r="H42" i="3"/>
  <c r="F42" i="3"/>
  <c r="H41" i="3"/>
  <c r="F41" i="3"/>
  <c r="F34" i="3"/>
  <c r="H34" i="3" s="1"/>
  <c r="F33" i="3"/>
  <c r="H33" i="3" s="1"/>
  <c r="F32" i="3"/>
  <c r="G32" i="3" s="1"/>
  <c r="H30" i="3"/>
  <c r="F30" i="3"/>
  <c r="H29" i="3"/>
  <c r="F29" i="3" s="1"/>
  <c r="H28" i="3"/>
  <c r="F28" i="3"/>
  <c r="F22" i="3" l="1"/>
  <c r="H22" i="3" s="1"/>
  <c r="F21" i="3"/>
  <c r="H21" i="3" s="1"/>
  <c r="F20" i="3"/>
  <c r="H20" i="3" s="1"/>
  <c r="F19" i="3"/>
  <c r="H19" i="3" s="1"/>
  <c r="H14" i="3" l="1"/>
  <c r="H75" i="2"/>
  <c r="F75" i="2"/>
  <c r="G74" i="2"/>
  <c r="F74" i="2" s="1"/>
  <c r="H72" i="2"/>
  <c r="F72" i="2" s="1"/>
  <c r="H71" i="2"/>
  <c r="F71" i="2"/>
  <c r="H70" i="2"/>
  <c r="F70" i="2"/>
  <c r="H69" i="2"/>
  <c r="F69" i="2"/>
  <c r="F65" i="2"/>
  <c r="F64" i="2"/>
  <c r="F63" i="2"/>
  <c r="F62" i="2"/>
  <c r="F61" i="2"/>
  <c r="F60" i="2"/>
  <c r="G57" i="2"/>
  <c r="F57" i="2"/>
  <c r="G56" i="2"/>
  <c r="F56" i="2"/>
  <c r="G55" i="2"/>
  <c r="F55" i="2"/>
  <c r="H53" i="2"/>
  <c r="F53" i="2"/>
  <c r="H52" i="2"/>
  <c r="F52" i="2"/>
  <c r="H51" i="2"/>
  <c r="F51" i="2" s="1"/>
  <c r="H50" i="2"/>
  <c r="F50" i="2"/>
  <c r="H49" i="2"/>
  <c r="F49" i="2" s="1"/>
  <c r="F44" i="2" l="1"/>
  <c r="H42" i="2"/>
  <c r="H41" i="2"/>
  <c r="F41" i="2"/>
  <c r="H40" i="2"/>
  <c r="F40" i="2" s="1"/>
  <c r="F39" i="2"/>
  <c r="G38" i="2"/>
  <c r="F38" i="2"/>
  <c r="H37" i="2"/>
  <c r="F37" i="2"/>
  <c r="G36" i="2"/>
  <c r="F36" i="2"/>
  <c r="G35" i="2"/>
  <c r="F35" i="2"/>
  <c r="F31" i="2"/>
  <c r="F30" i="2"/>
  <c r="F27" i="2"/>
  <c r="F22" i="2"/>
  <c r="F21" i="2"/>
  <c r="H19" i="2"/>
  <c r="F19" i="2"/>
  <c r="H18" i="2"/>
  <c r="F18" i="2"/>
  <c r="H17" i="2"/>
  <c r="F17" i="2"/>
  <c r="G16" i="2"/>
  <c r="F16" i="2" s="1"/>
  <c r="G15" i="2"/>
  <c r="F15" i="2"/>
  <c r="G14" i="2"/>
  <c r="F14" i="2"/>
  <c r="H12" i="2"/>
  <c r="F12" i="2"/>
  <c r="E95" i="1"/>
  <c r="F95" i="1"/>
  <c r="H95" i="1"/>
  <c r="D95" i="1"/>
  <c r="F92" i="1"/>
  <c r="F90" i="1"/>
  <c r="F89" i="1"/>
  <c r="H89" i="1"/>
  <c r="D89" i="1"/>
  <c r="F84" i="1"/>
  <c r="H84" i="1" s="1"/>
  <c r="F79" i="1"/>
  <c r="H79" i="1" s="1"/>
  <c r="F78" i="1"/>
  <c r="G78" i="1"/>
  <c r="D78" i="1"/>
  <c r="F76" i="1"/>
  <c r="G76" i="1"/>
  <c r="H76" i="1"/>
  <c r="D76" i="1"/>
  <c r="G73" i="1"/>
  <c r="G72" i="1"/>
  <c r="F62" i="1"/>
  <c r="H57" i="1"/>
  <c r="F57" i="1"/>
  <c r="G57" i="1"/>
  <c r="D57" i="1"/>
  <c r="F55" i="1"/>
  <c r="F54" i="1"/>
  <c r="G50" i="1"/>
  <c r="F50" i="1" s="1"/>
  <c r="F49" i="1"/>
  <c r="G42" i="1"/>
  <c r="H42" i="1"/>
  <c r="D42" i="1"/>
  <c r="F41" i="1"/>
  <c r="F40" i="1"/>
  <c r="F39" i="1"/>
  <c r="F38" i="1"/>
  <c r="F37" i="1"/>
  <c r="F36" i="1"/>
  <c r="F35" i="1"/>
  <c r="F34" i="1"/>
  <c r="F33" i="1"/>
  <c r="D32" i="1"/>
  <c r="F31" i="1"/>
  <c r="H31" i="1" s="1"/>
  <c r="F30" i="1"/>
  <c r="H30" i="1" s="1"/>
  <c r="F29" i="1"/>
  <c r="H29" i="1" s="1"/>
  <c r="F28" i="1"/>
  <c r="H28" i="1" s="1"/>
  <c r="F27" i="1"/>
  <c r="H27" i="1" s="1"/>
  <c r="D26" i="1"/>
  <c r="H25" i="1"/>
  <c r="F25" i="1" s="1"/>
  <c r="H24" i="1"/>
  <c r="F24" i="1" s="1"/>
  <c r="H23" i="1"/>
  <c r="F23" i="1" s="1"/>
  <c r="G22" i="1"/>
  <c r="F22" i="1" s="1"/>
  <c r="G21" i="1"/>
  <c r="F21" i="1" s="1"/>
  <c r="G20" i="1"/>
  <c r="H32" i="1" l="1"/>
  <c r="G26" i="1"/>
  <c r="F42" i="1"/>
  <c r="F32" i="1"/>
  <c r="F20" i="1"/>
  <c r="F26" i="1" s="1"/>
  <c r="H26" i="1"/>
  <c r="F14" i="1"/>
  <c r="F13" i="1"/>
</calcChain>
</file>

<file path=xl/sharedStrings.xml><?xml version="1.0" encoding="utf-8"?>
<sst xmlns="http://schemas.openxmlformats.org/spreadsheetml/2006/main" count="267" uniqueCount="196">
  <si>
    <t xml:space="preserve">       UBND QUẬN TÂN BÌNH</t>
  </si>
  <si>
    <t>CỘNG HÒA XÃ HỘI CHỦ NGHĨA VIỆT NAM</t>
  </si>
  <si>
    <t>Độc lập Tự do - Hạnh phúc</t>
  </si>
  <si>
    <t>DANH MỤC MUA SẮM TÀI SẢN - CÔNG CỤ DỤNG CỤ NĂM 2018</t>
  </si>
  <si>
    <t>TỪ NGÂN SÁCH THƯỜNG XUYÊN VÀ QUỸ PTHĐSN</t>
  </si>
  <si>
    <t>(Đính kèm Công văn số           /GDĐT-CSVC ngày       tháng        năm 2017 của 
Phòng Giáo dục và Đào tạo quận Tân Bình)</t>
  </si>
  <si>
    <t xml:space="preserve">   Đơn vị tính : đồng</t>
  </si>
  <si>
    <t>STT</t>
  </si>
  <si>
    <t>Số lượng</t>
  </si>
  <si>
    <t>Đơn giá</t>
  </si>
  <si>
    <t>Thành tiền</t>
  </si>
  <si>
    <t>Nguồn ngân sách 
(Nguồn 13)</t>
  </si>
  <si>
    <t>Nguồn quỹ PTHĐSN 
(trích lập đầu năm 2018)</t>
  </si>
  <si>
    <t>Đơn vị</t>
  </si>
  <si>
    <t>Danh mục</t>
  </si>
  <si>
    <t>MN 1</t>
  </si>
  <si>
    <t>MN 1A</t>
  </si>
  <si>
    <t>Cầu tuột đa năng
Chất liệu: nhựa cao cấp
Kích thước: 300 x 185 x 175cm</t>
  </si>
  <si>
    <t>Cộng</t>
  </si>
  <si>
    <t>MN 2</t>
  </si>
  <si>
    <t>MN Kim Đồng</t>
  </si>
  <si>
    <t>MN 3</t>
  </si>
  <si>
    <t>MN Sao Sáng</t>
  </si>
  <si>
    <t>MN 4</t>
  </si>
  <si>
    <t>MN Tân Sơn Nhất</t>
  </si>
  <si>
    <t>Máy in</t>
  </si>
  <si>
    <t>Quạt treo tường</t>
  </si>
  <si>
    <t>Quạt trần</t>
  </si>
  <si>
    <t>Bàn ghế học sinh 2 chỗ bán trú</t>
  </si>
  <si>
    <t>Máy lạnh 2HP</t>
  </si>
  <si>
    <t>Máy vi tính Laptop</t>
  </si>
  <si>
    <t>MN Quận</t>
  </si>
  <si>
    <t>Máy vi tính</t>
  </si>
  <si>
    <t>Máy in canon</t>
  </si>
  <si>
    <t>Máy chụp hình canon</t>
  </si>
  <si>
    <t>Máy quay phim canon</t>
  </si>
  <si>
    <t>May in màu canon</t>
  </si>
  <si>
    <t>MN 5</t>
  </si>
  <si>
    <t>Bàn họp hội trường</t>
  </si>
  <si>
    <t>Bàn làm việc</t>
  </si>
  <si>
    <t>Bập bênh đơn con ngựa</t>
  </si>
  <si>
    <t>Hầm chui cú mèo</t>
  </si>
  <si>
    <t>Kệ trong lớp</t>
  </si>
  <si>
    <t>Kệ góc</t>
  </si>
  <si>
    <t>Máy giặt Samsung 12kg</t>
  </si>
  <si>
    <t>Tủ thuốc lớp</t>
  </si>
  <si>
    <t>MN 6</t>
  </si>
  <si>
    <t>MN 7</t>
  </si>
  <si>
    <t>MN Tuổi Xanh</t>
  </si>
  <si>
    <t>MN 8</t>
  </si>
  <si>
    <t>MN Tuổi Hồng</t>
  </si>
  <si>
    <t>MN 9</t>
  </si>
  <si>
    <t>MN Vườn Hồng</t>
  </si>
  <si>
    <t>Thiết bị nối mạng nội bộ</t>
  </si>
  <si>
    <t>Kệ dựng ly,ca, bàn chải..</t>
  </si>
  <si>
    <t>( Chất liệu inox, cửa lùa meca</t>
  </si>
  <si>
    <t>khung nhôm 3 tầng )</t>
  </si>
  <si>
    <t>KT: 90x15x60</t>
  </si>
  <si>
    <t>Bồn nước Sơn Hà ( Khu vực bếp)</t>
  </si>
  <si>
    <t>( Mã SHN dung tích 1000l)</t>
  </si>
  <si>
    <t>MN 10</t>
  </si>
  <si>
    <t xml:space="preserve">Máy vi tính </t>
  </si>
  <si>
    <t xml:space="preserve">Máy in </t>
  </si>
  <si>
    <t>Đầu đọc phần mềm</t>
  </si>
  <si>
    <t>Kệ để vật dụng 4 tầng (kho)</t>
  </si>
  <si>
    <t xml:space="preserve"> - 4 chân  inox 40x1mm</t>
  </si>
  <si>
    <t xml:space="preserve"> -Khung sườn inox 25x0.8mm</t>
  </si>
  <si>
    <t xml:space="preserve"> - 3 tầng song inox 12.5x 0.8mm</t>
  </si>
  <si>
    <t xml:space="preserve"> - Tầng dưới inox tấm 1mm</t>
  </si>
  <si>
    <t xml:space="preserve"> - Quy cách: 1400x450x1800</t>
  </si>
  <si>
    <t>Kệ để vật dụng 2 tầng (kho)</t>
  </si>
  <si>
    <t xml:space="preserve"> - 2 tầng inox tấm 1mm</t>
  </si>
  <si>
    <t xml:space="preserve"> - Quy cách: 1500x500x750</t>
  </si>
  <si>
    <t>Ghế lớp lá</t>
  </si>
  <si>
    <t xml:space="preserve"> Bàn lớp lá</t>
  </si>
  <si>
    <t xml:space="preserve"> Thiết bị thể thao trong nhà</t>
  </si>
  <si>
    <t>Đồ chơi vận động ngoài trời</t>
  </si>
  <si>
    <t>MN 10A</t>
  </si>
  <si>
    <t>MN Phú Hòa</t>
  </si>
  <si>
    <t>Xe inox để bàn học học sinh ( Inox vuông 3, 304, KT: 1.200cm x 500cm x 800cm)</t>
  </si>
  <si>
    <t>MN 11</t>
  </si>
  <si>
    <t>MN 12</t>
  </si>
  <si>
    <t>MN 13</t>
  </si>
  <si>
    <t>MN14</t>
  </si>
  <si>
    <t>Bộ leo núi</t>
  </si>
  <si>
    <t xml:space="preserve"> - Quy cách: 466 x 216 x 236cm</t>
  </si>
  <si>
    <t xml:space="preserve"> - Mã số H2225</t>
  </si>
  <si>
    <t xml:space="preserve"> - Chất liệu nhựa cao cấp, sắt </t>
  </si>
  <si>
    <t>sơn tĩnh điện</t>
  </si>
  <si>
    <t>MN Bàu Cát</t>
  </si>
  <si>
    <t>Máy in 3300 CANON</t>
  </si>
  <si>
    <t>MN 15</t>
  </si>
  <si>
    <t>Máy vắt khăn công nghiệp</t>
  </si>
  <si>
    <t>( Kích thước: 820 x 1200 mm,</t>
  </si>
  <si>
    <t>công xuất 50 kg, Inox 304)</t>
  </si>
  <si>
    <t>TH Lê Văn Sĩ</t>
  </si>
  <si>
    <t>Máy vi tính Intel i5-3.4Ghz</t>
  </si>
  <si>
    <t>TH Tân Sơn Nhất</t>
  </si>
  <si>
    <t>TH Nguyễn Thanh Tuyền</t>
  </si>
  <si>
    <t>Tủ văn phòng (1200x400x2000), ván cao su ghép phủ PU, xuất xứ Việt Nam</t>
  </si>
  <si>
    <t>Tủ thiết bị lớp ( 1400x400x2000), ván cao su ghép phủ PU, xuất xứ Việt Nam</t>
  </si>
  <si>
    <t>TH Bình Gĩa</t>
  </si>
  <si>
    <t>TH Hoàng Văn Thụ</t>
  </si>
  <si>
    <t>TH Phạm Văn Hai</t>
  </si>
  <si>
    <t>TH Bạch Đằng</t>
  </si>
  <si>
    <t>Máy bơm nước + bộ tủ
điều khiển máy bơm</t>
  </si>
  <si>
    <t>TH Chi Lăng</t>
  </si>
  <si>
    <t>TH Đống Đa</t>
  </si>
  <si>
    <t>Máy in (HP laserjet P2055 d)</t>
  </si>
  <si>
    <t>Tủ đựng đồ dùng dạy học</t>
  </si>
  <si>
    <t>bộ môn(bằng sắt sơn tĩnh điện)</t>
  </si>
  <si>
    <t>(200x60x160)cm</t>
  </si>
  <si>
    <t>TH Bành Văn Trân</t>
  </si>
  <si>
    <t>Ghế xếp</t>
  </si>
  <si>
    <t>Bàn hội trường</t>
  </si>
  <si>
    <t xml:space="preserve">Bàn vi tính phòng tin học </t>
  </si>
  <si>
    <t>Máy vi tính phòng tin học</t>
  </si>
  <si>
    <t xml:space="preserve">Bồn inox 2000 lít </t>
  </si>
  <si>
    <t xml:space="preserve">Quạt trần Mỹ Phong </t>
  </si>
  <si>
    <t xml:space="preserve">Máy bơm nước giếng đóng </t>
  </si>
  <si>
    <t xml:space="preserve">Trống trường 2 phân hiệu </t>
  </si>
  <si>
    <t>TH Trần Văn Ơn</t>
  </si>
  <si>
    <t>TH Lý Thưòng Kiệt</t>
  </si>
  <si>
    <t>TH Ngọc Hồi</t>
  </si>
  <si>
    <t>TH Phú Thọ Hòa</t>
  </si>
  <si>
    <t>TH Lê Thị Hồng Gấm</t>
  </si>
  <si>
    <t>Tủ hồ sơ học bạ ( 5 cánh )</t>
  </si>
  <si>
    <t>Ghế xoay văn phòng</t>
  </si>
  <si>
    <t>Dây ống chữa cháy cao su</t>
  </si>
  <si>
    <t>TH Nguyễn Văn Trỗi</t>
  </si>
  <si>
    <r>
      <rPr>
        <b/>
        <sz val="12"/>
        <rFont val="Times New Roman"/>
        <family val="1"/>
      </rPr>
      <t>Bục giảng</t>
    </r>
    <r>
      <rPr>
        <sz val="12"/>
        <rFont val="Times New Roman"/>
        <family val="1"/>
      </rPr>
      <t xml:space="preserve"> 4000x800x300(mm). Ván cao su ghép dày 18ly đã qua xử lý chống mối mọt bằng lò áp lực trước khi sơn màu, phủ PU. </t>
    </r>
  </si>
  <si>
    <r>
      <rPr>
        <b/>
        <sz val="12"/>
        <rFont val="Times New Roman"/>
        <family val="1"/>
      </rPr>
      <t>Bảng từ</t>
    </r>
    <r>
      <rPr>
        <sz val="12"/>
        <rFont val="Times New Roman"/>
        <family val="1"/>
      </rPr>
      <t xml:space="preserve"> 1200x3600(mm). Khung nhôm bo, mặt từ xanh Hàn Quốc kẻ ô, lưng bảng bằng cốt nhựa dày 15ly, bảng có máng phấn nhôm dài suốt 3600mm.</t>
    </r>
  </si>
  <si>
    <r>
      <rPr>
        <b/>
        <sz val="12"/>
        <rFont val="Times New Roman"/>
        <family val="1"/>
      </rPr>
      <t>Bảng từ đa năng, chân đẩy có bánh xe</t>
    </r>
    <r>
      <rPr>
        <sz val="12"/>
        <rFont val="Times New Roman"/>
        <family val="1"/>
      </rPr>
      <t xml:space="preserve"> 1200x600x700(mm). chất liệu inox 304, chất liệu inox 304, gồm 02 tầng, tầng trên tole, tầng dưới thả song. Theo mẫu của nhà trường</t>
    </r>
  </si>
  <si>
    <t>TH Lạc Long Quân</t>
  </si>
  <si>
    <t>TH Cách Mạng Tháng 8</t>
  </si>
  <si>
    <t>Máy chiếu</t>
  </si>
  <si>
    <t>loa kéo</t>
  </si>
  <si>
    <t>Bục nói chuyện</t>
  </si>
  <si>
    <t>Tượng Bác Hồ</t>
  </si>
  <si>
    <t>Trống đội</t>
  </si>
  <si>
    <t>Tủ Y tế (INOX 201) 80x40x160</t>
  </si>
  <si>
    <t>TH Nguyễn Khuyến</t>
  </si>
  <si>
    <t>TH Trần Quốc Tuấn</t>
  </si>
  <si>
    <t>TH Trần Quốc Toản</t>
  </si>
  <si>
    <t>Bàn ghế Học Sinh 02 chỗ bán trú  (loại 01 bàn + 02 ghế rời)
- KT bàn:1200x400x690
- KT ghế: 300x350x420(650)</t>
  </si>
  <si>
    <t>Máy bơm nước 2 đầu</t>
  </si>
  <si>
    <t>Casset JVC</t>
  </si>
  <si>
    <t>Laptop Dell (15N3567)</t>
  </si>
  <si>
    <t>TH Yên Thế</t>
  </si>
  <si>
    <t>Máy photo  copy</t>
  </si>
  <si>
    <t>Máy VT Dual Core, 2gb Ram, Monitor SamSung</t>
  </si>
  <si>
    <t>TH Sơn Cang</t>
  </si>
  <si>
    <t>TH Tân Trụ</t>
  </si>
  <si>
    <t>TH Nguyễn Văn Kịp</t>
  </si>
  <si>
    <t>TH Thân Nhân Trung</t>
  </si>
  <si>
    <t>THCS Ngô Sĩ Liên</t>
  </si>
  <si>
    <t>THCS Trần Văn Đang</t>
  </si>
  <si>
    <t>THCS Nguyễn Gia Thiều</t>
  </si>
  <si>
    <t>Máy Cassette CFD-S70/BC</t>
  </si>
  <si>
    <t>Hãng sản xuất Sony(chính hãng)</t>
  </si>
  <si>
    <t>Bảo hành 12 tháng</t>
  </si>
  <si>
    <t>KT (D x R x C mm)347x230x158</t>
  </si>
  <si>
    <t>THCS Quang Trung</t>
  </si>
  <si>
    <t>Ampli di động Tameisheng</t>
  </si>
  <si>
    <t>Tủ đựng dụng cụ, hóa chất thí nghiệm Hóa -Sinh</t>
  </si>
  <si>
    <t>Tủ đựng dụng cụ, mẫu vật thí nghiệm Lý</t>
  </si>
  <si>
    <t>Hệ thống âm thanh (sân trường)</t>
  </si>
  <si>
    <t>THCS Lý Thường Kiệt</t>
  </si>
  <si>
    <t>THCS Võ Văn Tần</t>
  </si>
  <si>
    <t>Máy CD-cassette</t>
  </si>
  <si>
    <t>Nệm nhảy cao VN</t>
  </si>
  <si>
    <t>Trụ và xà nhảy cao VN</t>
  </si>
  <si>
    <t>THCS Hoàng Hoa Thám</t>
  </si>
  <si>
    <t>Bàn ghế học sinh</t>
  </si>
  <si>
    <t>Tủ cá nhân GV các tổ</t>
  </si>
  <si>
    <t>Hệ thống âm thanh
Mixex 14 ngõ, Equalizer Behringer, Main 3000W NECO, Loa fullranger 40Cm 600W, 2Micro Swidax SD-960, dây loa đôi 2x1.5, tủ máy bọc nhôm có bánh xe, giá treo loa xoay, chí lắp đặt, phụ kiện ….</t>
  </si>
  <si>
    <t>THCS Âu Lạc</t>
  </si>
  <si>
    <t>THCS Tân Bình</t>
  </si>
  <si>
    <t>THCS Phạm Ngọc Thạch</t>
  </si>
  <si>
    <t>THCS Ngô Quyền</t>
  </si>
  <si>
    <t>THCS Trường Chinh</t>
  </si>
  <si>
    <t>Máy in HP 402d</t>
  </si>
  <si>
    <t xml:space="preserve">Tủ lạnh </t>
  </si>
  <si>
    <t>Ghế G04 Hòa Phát: 
khung inox R480mmxS515mmxC890mm</t>
  </si>
  <si>
    <t>Máy vi tính (KT)</t>
  </si>
  <si>
    <t>Máy vi tính (TPT)</t>
  </si>
  <si>
    <t xml:space="preserve">Máy chiếu Sony VPL-DX270 </t>
  </si>
  <si>
    <t>Kệ để trống</t>
  </si>
  <si>
    <t>Bảng thông báo có
chân di động 1m2 x 3m6 (gắn được nam châm)</t>
  </si>
  <si>
    <t>Tủ đựng dụng cụ môn Lý</t>
  </si>
  <si>
    <t>Tủ đựng mô hình môn Sinh</t>
  </si>
  <si>
    <t>THCS Trần Văn Quang</t>
  </si>
  <si>
    <t>Gồm : Ampli, Loa thùng, Micro 
không dây, giá treo,</t>
  </si>
  <si>
    <t>Tủ đựng hồ sơ bằng sắt</t>
  </si>
  <si>
    <t>Bục giảng</t>
  </si>
  <si>
    <t>Ổn áp LIOA 20KVA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</si>
</sst>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-* #,##0\ _₫_-;\-* #,##0\ _₫_-;_-* &quot;-&quot;\ _₫_-;_-@_-"/>
    <numFmt numFmtId="43" formatCode="_-* #,##0.00\ _₫_-;\-* #,##0.00\ _₫_-;_-* &quot;-&quot;??\ _₫_-;_-@_-"/>
    <numFmt numFmtId="164" formatCode="_(* #,##0.00_);_(* \(#,##0.00\);_(* &quot;-&quot;??_);_(@_)"/>
    <numFmt numFmtId="165" formatCode="_(* #,##0_);_(* \(#,##0\);_(* &quot;-&quot;??_);_(@_)"/>
  </numFmts>
  <fonts count="24">
    <font>
      <sz val="11"/>
      <color theme="1"/>
      <name val="Calibri"/>
      <family val="2"/>
      <charset val="163"/>
      <scheme val="minor"/>
    </font>
    <font>
      <sz val="13"/>
      <name val="Times New Roman"/>
      <family val="1"/>
    </font>
    <font>
      <sz val="12"/>
      <name val="Times New Roman"/>
      <family val="1"/>
    </font>
    <font>
      <b/>
      <i/>
      <sz val="12"/>
      <name val="Times New Roman"/>
      <family val="1"/>
    </font>
    <font>
      <sz val="11"/>
      <color theme="1"/>
      <name val="Calibri"/>
      <family val="2"/>
      <charset val="163"/>
      <scheme val="minor"/>
    </font>
    <font>
      <b/>
      <sz val="11"/>
      <color theme="1"/>
      <name val="Calibri"/>
      <family val="2"/>
      <charset val="163"/>
      <scheme val="minor"/>
    </font>
    <font>
      <sz val="11"/>
      <color theme="1"/>
      <name val="Times New Roman"/>
      <family val="1"/>
      <charset val="163"/>
    </font>
    <font>
      <sz val="13"/>
      <name val="Times New Roman"/>
      <family val="1"/>
      <charset val="163"/>
    </font>
    <font>
      <b/>
      <sz val="13"/>
      <name val="Times New Roman"/>
      <family val="1"/>
      <charset val="163"/>
    </font>
    <font>
      <b/>
      <u/>
      <sz val="13"/>
      <name val="Times New Roman"/>
      <family val="1"/>
      <charset val="163"/>
    </font>
    <font>
      <i/>
      <sz val="13"/>
      <name val="Times New Roman"/>
      <family val="1"/>
      <charset val="163"/>
    </font>
    <font>
      <b/>
      <i/>
      <sz val="13"/>
      <name val="Times New Roman"/>
      <family val="1"/>
      <charset val="163"/>
    </font>
    <font>
      <sz val="13"/>
      <color theme="1"/>
      <name val="Times New Roman"/>
      <family val="1"/>
      <charset val="163"/>
    </font>
    <font>
      <sz val="10"/>
      <name val="Arial"/>
      <family val="2"/>
    </font>
    <font>
      <b/>
      <sz val="11"/>
      <color theme="1"/>
      <name val="Times New Roman"/>
      <family val="1"/>
      <charset val="163"/>
    </font>
    <font>
      <b/>
      <sz val="13"/>
      <color theme="1"/>
      <name val="Times New Roman"/>
      <family val="1"/>
      <charset val="163"/>
    </font>
    <font>
      <sz val="12"/>
      <name val="VNI-Times"/>
    </font>
    <font>
      <b/>
      <sz val="13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3"/>
      <color indexed="8"/>
      <name val="Times New Roman"/>
      <family val="1"/>
      <charset val="163"/>
    </font>
    <font>
      <b/>
      <sz val="12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0" fontId="18" fillId="0" borderId="0"/>
    <xf numFmtId="164" fontId="13" fillId="0" borderId="0" applyFont="0" applyFill="0" applyBorder="0" applyAlignment="0" applyProtection="0"/>
  </cellStyleXfs>
  <cellXfs count="177">
    <xf numFmtId="0" fontId="0" fillId="0" borderId="0" xfId="0"/>
    <xf numFmtId="0" fontId="7" fillId="0" borderId="0" xfId="0" applyFont="1"/>
    <xf numFmtId="0" fontId="8" fillId="0" borderId="0" xfId="0" applyFont="1"/>
    <xf numFmtId="0" fontId="12" fillId="0" borderId="0" xfId="0" applyFont="1"/>
    <xf numFmtId="0" fontId="12" fillId="2" borderId="0" xfId="0" applyFont="1" applyFill="1"/>
    <xf numFmtId="0" fontId="2" fillId="0" borderId="5" xfId="0" applyFont="1" applyBorder="1" applyAlignment="1">
      <alignment horizontal="left" vertical="center" wrapText="1"/>
    </xf>
    <xf numFmtId="0" fontId="15" fillId="0" borderId="0" xfId="0" applyFont="1"/>
    <xf numFmtId="0" fontId="5" fillId="0" borderId="0" xfId="0" applyFont="1"/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5" xfId="0" applyFont="1" applyBorder="1"/>
    <xf numFmtId="165" fontId="2" fillId="0" borderId="5" xfId="1" applyNumberFormat="1" applyFont="1" applyBorder="1"/>
    <xf numFmtId="0" fontId="2" fillId="0" borderId="5" xfId="0" applyFont="1" applyBorder="1" applyAlignment="1">
      <alignment vertical="center" wrapText="1"/>
    </xf>
    <xf numFmtId="165" fontId="2" fillId="0" borderId="5" xfId="0" applyNumberFormat="1" applyFont="1" applyBorder="1"/>
    <xf numFmtId="0" fontId="17" fillId="0" borderId="0" xfId="0" applyFont="1" applyAlignment="1">
      <alignment horizontal="center"/>
    </xf>
    <xf numFmtId="3" fontId="2" fillId="0" borderId="5" xfId="0" applyNumberFormat="1" applyFont="1" applyBorder="1"/>
    <xf numFmtId="3" fontId="2" fillId="0" borderId="5" xfId="1" applyNumberFormat="1" applyFont="1" applyBorder="1"/>
    <xf numFmtId="3" fontId="15" fillId="0" borderId="0" xfId="0" applyNumberFormat="1" applyFont="1" applyAlignment="1">
      <alignment horizontal="center"/>
    </xf>
    <xf numFmtId="3" fontId="15" fillId="0" borderId="0" xfId="0" applyNumberFormat="1" applyFont="1" applyAlignment="1">
      <alignment horizontal="right"/>
    </xf>
    <xf numFmtId="0" fontId="15" fillId="0" borderId="0" xfId="0" applyFont="1" applyAlignment="1">
      <alignment horizontal="right"/>
    </xf>
    <xf numFmtId="0" fontId="2" fillId="0" borderId="5" xfId="0" applyFont="1" applyBorder="1" applyAlignment="1">
      <alignment horizontal="right"/>
    </xf>
    <xf numFmtId="3" fontId="2" fillId="0" borderId="5" xfId="0" applyNumberFormat="1" applyFont="1" applyBorder="1" applyAlignment="1">
      <alignment horizontal="right"/>
    </xf>
    <xf numFmtId="165" fontId="2" fillId="0" borderId="5" xfId="1" applyNumberFormat="1" applyFont="1" applyBorder="1" applyAlignment="1">
      <alignment horizontal="right"/>
    </xf>
    <xf numFmtId="3" fontId="2" fillId="0" borderId="5" xfId="1" applyNumberFormat="1" applyFont="1" applyBorder="1" applyAlignment="1">
      <alignment horizontal="right"/>
    </xf>
    <xf numFmtId="3" fontId="7" fillId="0" borderId="0" xfId="0" applyNumberFormat="1" applyFont="1" applyAlignment="1">
      <alignment horizontal="right"/>
    </xf>
    <xf numFmtId="3" fontId="11" fillId="0" borderId="0" xfId="0" applyNumberFormat="1" applyFont="1" applyAlignment="1">
      <alignment horizontal="right"/>
    </xf>
    <xf numFmtId="3" fontId="12" fillId="0" borderId="0" xfId="0" applyNumberFormat="1" applyFont="1" applyAlignment="1">
      <alignment horizontal="right"/>
    </xf>
    <xf numFmtId="3" fontId="10" fillId="0" borderId="0" xfId="0" applyNumberFormat="1" applyFont="1" applyAlignment="1">
      <alignment horizontal="right"/>
    </xf>
    <xf numFmtId="3" fontId="2" fillId="0" borderId="5" xfId="0" applyNumberFormat="1" applyFont="1" applyBorder="1" applyAlignment="1">
      <alignment horizontal="right" vertical="center"/>
    </xf>
    <xf numFmtId="3" fontId="2" fillId="0" borderId="5" xfId="1" applyNumberFormat="1" applyFont="1" applyBorder="1" applyAlignment="1">
      <alignment horizontal="right" vertical="center"/>
    </xf>
    <xf numFmtId="0" fontId="2" fillId="0" borderId="5" xfId="0" applyFont="1" applyBorder="1" applyAlignment="1">
      <alignment horizontal="center"/>
    </xf>
    <xf numFmtId="165" fontId="2" fillId="0" borderId="5" xfId="1" applyNumberFormat="1" applyFont="1" applyBorder="1" applyAlignment="1">
      <alignment horizontal="center"/>
    </xf>
    <xf numFmtId="3" fontId="2" fillId="0" borderId="5" xfId="0" applyNumberFormat="1" applyFont="1" applyBorder="1" applyAlignment="1">
      <alignment horizontal="center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3" fontId="2" fillId="0" borderId="1" xfId="0" applyNumberFormat="1" applyFont="1" applyBorder="1"/>
    <xf numFmtId="3" fontId="2" fillId="0" borderId="3" xfId="0" applyNumberFormat="1" applyFont="1" applyBorder="1"/>
    <xf numFmtId="3" fontId="7" fillId="0" borderId="0" xfId="0" applyNumberFormat="1" applyFont="1" applyAlignment="1"/>
    <xf numFmtId="3" fontId="12" fillId="0" borderId="0" xfId="0" applyNumberFormat="1" applyFont="1" applyAlignment="1"/>
    <xf numFmtId="3" fontId="2" fillId="0" borderId="5" xfId="1" applyNumberFormat="1" applyFont="1" applyBorder="1" applyAlignment="1"/>
    <xf numFmtId="3" fontId="2" fillId="0" borderId="5" xfId="0" applyNumberFormat="1" applyFont="1" applyBorder="1" applyAlignment="1"/>
    <xf numFmtId="3" fontId="15" fillId="0" borderId="0" xfId="0" applyNumberFormat="1" applyFont="1" applyAlignment="1"/>
    <xf numFmtId="0" fontId="2" fillId="0" borderId="1" xfId="0" applyFont="1" applyBorder="1" applyAlignment="1">
      <alignment horizontal="right"/>
    </xf>
    <xf numFmtId="0" fontId="2" fillId="0" borderId="2" xfId="0" applyFont="1" applyBorder="1" applyAlignment="1">
      <alignment horizontal="right"/>
    </xf>
    <xf numFmtId="0" fontId="2" fillId="0" borderId="3" xfId="0" applyFont="1" applyBorder="1" applyAlignment="1">
      <alignment horizontal="right"/>
    </xf>
    <xf numFmtId="3" fontId="2" fillId="0" borderId="1" xfId="0" applyNumberFormat="1" applyFont="1" applyBorder="1" applyAlignment="1"/>
    <xf numFmtId="3" fontId="2" fillId="0" borderId="2" xfId="0" applyNumberFormat="1" applyFont="1" applyBorder="1" applyAlignment="1"/>
    <xf numFmtId="3" fontId="2" fillId="0" borderId="3" xfId="0" applyNumberFormat="1" applyFont="1" applyBorder="1" applyAlignment="1"/>
    <xf numFmtId="0" fontId="2" fillId="0" borderId="0" xfId="0" applyFont="1" applyBorder="1"/>
    <xf numFmtId="0" fontId="2" fillId="0" borderId="0" xfId="0" applyFont="1" applyBorder="1" applyAlignment="1">
      <alignment horizontal="right"/>
    </xf>
    <xf numFmtId="3" fontId="2" fillId="0" borderId="0" xfId="0" applyNumberFormat="1" applyFont="1" applyBorder="1" applyAlignment="1"/>
    <xf numFmtId="0" fontId="3" fillId="0" borderId="5" xfId="0" applyFont="1" applyBorder="1"/>
    <xf numFmtId="0" fontId="2" fillId="0" borderId="5" xfId="0" quotePrefix="1" applyFont="1" applyBorder="1"/>
    <xf numFmtId="0" fontId="3" fillId="0" borderId="5" xfId="0" quotePrefix="1" applyFont="1" applyBorder="1"/>
    <xf numFmtId="0" fontId="5" fillId="0" borderId="0" xfId="0" applyFont="1" applyAlignment="1">
      <alignment horizontal="right"/>
    </xf>
    <xf numFmtId="0" fontId="15" fillId="0" borderId="0" xfId="0" applyFont="1" applyAlignment="1"/>
    <xf numFmtId="0" fontId="5" fillId="0" borderId="0" xfId="0" applyFont="1" applyAlignment="1"/>
    <xf numFmtId="3" fontId="7" fillId="0" borderId="5" xfId="1" applyNumberFormat="1" applyFont="1" applyBorder="1" applyAlignment="1">
      <alignment horizontal="right"/>
    </xf>
    <xf numFmtId="3" fontId="7" fillId="0" borderId="5" xfId="0" applyNumberFormat="1" applyFont="1" applyBorder="1" applyAlignment="1">
      <alignment horizontal="right"/>
    </xf>
    <xf numFmtId="0" fontId="7" fillId="0" borderId="1" xfId="0" applyFont="1" applyBorder="1" applyAlignment="1">
      <alignment horizontal="right"/>
    </xf>
    <xf numFmtId="0" fontId="7" fillId="0" borderId="2" xfId="0" applyFont="1" applyBorder="1" applyAlignment="1">
      <alignment horizontal="right"/>
    </xf>
    <xf numFmtId="0" fontId="7" fillId="0" borderId="3" xfId="0" applyFont="1" applyBorder="1" applyAlignment="1">
      <alignment horizontal="right"/>
    </xf>
    <xf numFmtId="0" fontId="7" fillId="0" borderId="1" xfId="0" applyFont="1" applyBorder="1"/>
    <xf numFmtId="0" fontId="7" fillId="0" borderId="3" xfId="0" applyFont="1" applyBorder="1"/>
    <xf numFmtId="0" fontId="7" fillId="0" borderId="0" xfId="0" applyFont="1" applyBorder="1" applyAlignment="1">
      <alignment horizontal="right"/>
    </xf>
    <xf numFmtId="3" fontId="7" fillId="0" borderId="5" xfId="0" applyNumberFormat="1" applyFont="1" applyBorder="1"/>
    <xf numFmtId="3" fontId="7" fillId="0" borderId="6" xfId="0" applyNumberFormat="1" applyFont="1" applyBorder="1"/>
    <xf numFmtId="3" fontId="19" fillId="0" borderId="6" xfId="3" applyNumberFormat="1" applyFont="1" applyBorder="1"/>
    <xf numFmtId="0" fontId="7" fillId="0" borderId="5" xfId="0" applyFont="1" applyBorder="1"/>
    <xf numFmtId="165" fontId="7" fillId="0" borderId="5" xfId="1" applyNumberFormat="1" applyFont="1" applyBorder="1" applyAlignment="1">
      <alignment horizontal="right"/>
    </xf>
    <xf numFmtId="165" fontId="7" fillId="0" borderId="1" xfId="1" applyNumberFormat="1" applyFont="1" applyBorder="1" applyAlignment="1">
      <alignment horizontal="right"/>
    </xf>
    <xf numFmtId="165" fontId="7" fillId="0" borderId="2" xfId="1" applyNumberFormat="1" applyFont="1" applyBorder="1" applyAlignment="1">
      <alignment horizontal="right"/>
    </xf>
    <xf numFmtId="165" fontId="7" fillId="0" borderId="3" xfId="1" applyNumberFormat="1" applyFont="1" applyBorder="1" applyAlignment="1">
      <alignment horizontal="right"/>
    </xf>
    <xf numFmtId="165" fontId="7" fillId="0" borderId="0" xfId="1" applyNumberFormat="1" applyFont="1" applyBorder="1" applyAlignment="1">
      <alignment horizontal="right"/>
    </xf>
    <xf numFmtId="3" fontId="19" fillId="0" borderId="6" xfId="3" applyNumberFormat="1" applyFont="1" applyBorder="1" applyAlignment="1">
      <alignment horizontal="right"/>
    </xf>
    <xf numFmtId="0" fontId="2" fillId="0" borderId="5" xfId="0" applyFont="1" applyBorder="1" applyAlignment="1">
      <alignment wrapText="1"/>
    </xf>
    <xf numFmtId="3" fontId="2" fillId="0" borderId="5" xfId="0" applyNumberFormat="1" applyFont="1" applyFill="1" applyBorder="1" applyAlignment="1">
      <alignment horizontal="right"/>
    </xf>
    <xf numFmtId="0" fontId="20" fillId="0" borderId="5" xfId="0" applyFont="1" applyBorder="1"/>
    <xf numFmtId="3" fontId="20" fillId="0" borderId="5" xfId="0" applyNumberFormat="1" applyFont="1" applyFill="1" applyBorder="1" applyAlignment="1">
      <alignment horizontal="right"/>
    </xf>
    <xf numFmtId="165" fontId="20" fillId="0" borderId="5" xfId="1" applyNumberFormat="1" applyFont="1" applyBorder="1"/>
    <xf numFmtId="165" fontId="20" fillId="0" borderId="5" xfId="0" applyNumberFormat="1" applyFont="1" applyBorder="1"/>
    <xf numFmtId="165" fontId="2" fillId="0" borderId="5" xfId="0" applyNumberFormat="1" applyFont="1" applyBorder="1" applyAlignment="1">
      <alignment horizontal="center"/>
    </xf>
    <xf numFmtId="0" fontId="12" fillId="0" borderId="0" xfId="0" applyFont="1" applyAlignment="1">
      <alignment horizontal="center"/>
    </xf>
    <xf numFmtId="0" fontId="20" fillId="0" borderId="5" xfId="0" applyFont="1" applyBorder="1" applyAlignment="1">
      <alignment horizontal="right"/>
    </xf>
    <xf numFmtId="165" fontId="20" fillId="0" borderId="5" xfId="1" applyNumberFormat="1" applyFont="1" applyBorder="1" applyAlignment="1">
      <alignment horizontal="right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21" fillId="0" borderId="5" xfId="0" applyFont="1" applyBorder="1"/>
    <xf numFmtId="3" fontId="21" fillId="0" borderId="5" xfId="0" applyNumberFormat="1" applyFont="1" applyBorder="1"/>
    <xf numFmtId="0" fontId="22" fillId="0" borderId="5" xfId="0" applyFont="1" applyBorder="1"/>
    <xf numFmtId="0" fontId="2" fillId="3" borderId="5" xfId="0" applyFont="1" applyFill="1" applyBorder="1"/>
    <xf numFmtId="0" fontId="23" fillId="3" borderId="5" xfId="0" applyFont="1" applyFill="1" applyBorder="1"/>
    <xf numFmtId="0" fontId="2" fillId="0" borderId="5" xfId="0" applyFont="1" applyBorder="1" applyAlignment="1">
      <alignment vertical="top" wrapText="1"/>
    </xf>
    <xf numFmtId="0" fontId="2" fillId="0" borderId="5" xfId="0" applyFont="1" applyBorder="1" applyAlignment="1">
      <alignment shrinkToFit="1"/>
    </xf>
    <xf numFmtId="0" fontId="1" fillId="0" borderId="5" xfId="0" applyFont="1" applyBorder="1" applyAlignment="1">
      <alignment horizontal="left" vertical="center" wrapText="1" shrinkToFit="1"/>
    </xf>
    <xf numFmtId="3" fontId="2" fillId="0" borderId="5" xfId="4" applyNumberFormat="1" applyFont="1" applyBorder="1"/>
    <xf numFmtId="0" fontId="12" fillId="0" borderId="0" xfId="0" applyFont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3" fontId="7" fillId="0" borderId="1" xfId="0" applyNumberFormat="1" applyFont="1" applyFill="1" applyBorder="1" applyAlignment="1">
      <alignment vertical="center" wrapText="1"/>
    </xf>
    <xf numFmtId="3" fontId="7" fillId="0" borderId="2" xfId="0" applyNumberFormat="1" applyFont="1" applyFill="1" applyBorder="1" applyAlignment="1">
      <alignment vertical="center" wrapText="1"/>
    </xf>
    <xf numFmtId="3" fontId="7" fillId="0" borderId="3" xfId="0" applyNumberFormat="1" applyFont="1" applyFill="1" applyBorder="1" applyAlignment="1">
      <alignment vertical="center" wrapText="1"/>
    </xf>
    <xf numFmtId="3" fontId="7" fillId="0" borderId="1" xfId="0" applyNumberFormat="1" applyFont="1" applyFill="1" applyBorder="1" applyAlignment="1">
      <alignment horizontal="right" vertical="center" wrapText="1"/>
    </xf>
    <xf numFmtId="3" fontId="7" fillId="0" borderId="2" xfId="0" applyNumberFormat="1" applyFont="1" applyFill="1" applyBorder="1" applyAlignment="1">
      <alignment horizontal="right" vertical="center" wrapText="1"/>
    </xf>
    <xf numFmtId="3" fontId="7" fillId="0" borderId="3" xfId="0" applyNumberFormat="1" applyFont="1" applyFill="1" applyBorder="1" applyAlignment="1">
      <alignment horizontal="right" vertical="center" wrapText="1"/>
    </xf>
    <xf numFmtId="3" fontId="8" fillId="0" borderId="0" xfId="0" applyNumberFormat="1" applyFont="1" applyAlignment="1">
      <alignment horizontal="center"/>
    </xf>
    <xf numFmtId="3" fontId="9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10" fillId="0" borderId="0" xfId="0" applyFont="1" applyAlignment="1">
      <alignment horizont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right" vertical="center" wrapText="1"/>
    </xf>
    <xf numFmtId="3" fontId="7" fillId="0" borderId="2" xfId="0" applyNumberFormat="1" applyFont="1" applyBorder="1" applyAlignment="1">
      <alignment horizontal="right" vertical="center" wrapText="1"/>
    </xf>
    <xf numFmtId="3" fontId="7" fillId="0" borderId="3" xfId="0" applyNumberFormat="1" applyFont="1" applyBorder="1" applyAlignment="1">
      <alignment horizontal="right" vertical="center" wrapText="1"/>
    </xf>
    <xf numFmtId="3" fontId="7" fillId="0" borderId="1" xfId="0" applyNumberFormat="1" applyFont="1" applyBorder="1" applyAlignment="1">
      <alignment horizontal="right" vertical="center"/>
    </xf>
    <xf numFmtId="3" fontId="7" fillId="0" borderId="2" xfId="0" applyNumberFormat="1" applyFont="1" applyBorder="1" applyAlignment="1">
      <alignment horizontal="right" vertical="center"/>
    </xf>
    <xf numFmtId="3" fontId="7" fillId="0" borderId="3" xfId="0" applyNumberFormat="1" applyFont="1" applyBorder="1" applyAlignment="1">
      <alignment horizontal="right" vertical="center"/>
    </xf>
    <xf numFmtId="0" fontId="12" fillId="0" borderId="4" xfId="0" applyFont="1" applyBorder="1" applyAlignment="1">
      <alignment horizontal="center" vertical="center"/>
    </xf>
    <xf numFmtId="3" fontId="7" fillId="0" borderId="1" xfId="0" applyNumberFormat="1" applyFont="1" applyBorder="1" applyAlignment="1">
      <alignment horizontal="center" vertical="center" wrapText="1"/>
    </xf>
    <xf numFmtId="3" fontId="7" fillId="0" borderId="2" xfId="0" applyNumberFormat="1" applyFont="1" applyBorder="1" applyAlignment="1">
      <alignment horizontal="center" vertical="center" wrapText="1"/>
    </xf>
    <xf numFmtId="3" fontId="7" fillId="0" borderId="3" xfId="0" applyNumberFormat="1" applyFont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/>
    </xf>
    <xf numFmtId="3" fontId="7" fillId="0" borderId="2" xfId="0" applyNumberFormat="1" applyFont="1" applyBorder="1" applyAlignment="1">
      <alignment horizontal="center" vertical="center"/>
    </xf>
    <xf numFmtId="3" fontId="7" fillId="0" borderId="3" xfId="0" applyNumberFormat="1" applyFont="1" applyBorder="1" applyAlignment="1">
      <alignment horizontal="center" vertical="center"/>
    </xf>
    <xf numFmtId="3" fontId="7" fillId="0" borderId="1" xfId="0" applyNumberFormat="1" applyFont="1" applyFill="1" applyBorder="1" applyAlignment="1">
      <alignment horizontal="center" vertical="center" wrapText="1"/>
    </xf>
    <xf numFmtId="3" fontId="7" fillId="0" borderId="2" xfId="0" applyNumberFormat="1" applyFont="1" applyFill="1" applyBorder="1" applyAlignment="1">
      <alignment horizontal="center" vertical="center" wrapText="1"/>
    </xf>
    <xf numFmtId="3" fontId="7" fillId="0" borderId="3" xfId="0" applyNumberFormat="1" applyFont="1" applyFill="1" applyBorder="1" applyAlignment="1">
      <alignment horizontal="center" vertical="center" wrapText="1"/>
    </xf>
    <xf numFmtId="3" fontId="7" fillId="0" borderId="1" xfId="0" applyNumberFormat="1" applyFont="1" applyFill="1" applyBorder="1" applyAlignment="1">
      <alignment horizontal="center" wrapText="1"/>
    </xf>
    <xf numFmtId="3" fontId="7" fillId="0" borderId="2" xfId="0" applyNumberFormat="1" applyFont="1" applyFill="1" applyBorder="1" applyAlignment="1">
      <alignment horizontal="center" wrapText="1"/>
    </xf>
    <xf numFmtId="3" fontId="7" fillId="0" borderId="3" xfId="0" applyNumberFormat="1" applyFont="1" applyFill="1" applyBorder="1" applyAlignment="1">
      <alignment horizontal="center" wrapText="1"/>
    </xf>
    <xf numFmtId="3" fontId="15" fillId="0" borderId="0" xfId="0" applyNumberFormat="1" applyFont="1"/>
    <xf numFmtId="3" fontId="12" fillId="0" borderId="0" xfId="0" applyNumberFormat="1" applyFont="1"/>
    <xf numFmtId="3" fontId="2" fillId="0" borderId="5" xfId="0" applyNumberFormat="1" applyFont="1" applyBorder="1" applyAlignment="1">
      <alignment horizontal="center" vertical="center"/>
    </xf>
    <xf numFmtId="3" fontId="21" fillId="0" borderId="5" xfId="1" applyNumberFormat="1" applyFont="1" applyBorder="1"/>
    <xf numFmtId="3" fontId="2" fillId="3" borderId="5" xfId="0" applyNumberFormat="1" applyFont="1" applyFill="1" applyBorder="1"/>
    <xf numFmtId="3" fontId="2" fillId="3" borderId="5" xfId="1" applyNumberFormat="1" applyFont="1" applyFill="1" applyBorder="1"/>
    <xf numFmtId="3" fontId="2" fillId="0" borderId="5" xfId="2" applyNumberFormat="1" applyFont="1" applyBorder="1"/>
    <xf numFmtId="3" fontId="2" fillId="0" borderId="5" xfId="2" applyNumberFormat="1" applyFont="1" applyBorder="1" applyAlignment="1">
      <alignment horizontal="right"/>
    </xf>
    <xf numFmtId="3" fontId="16" fillId="0" borderId="5" xfId="1" applyNumberFormat="1" applyFont="1" applyBorder="1" applyAlignment="1">
      <alignment horizontal="right" vertical="center" wrapText="1"/>
    </xf>
    <xf numFmtId="3" fontId="2" fillId="0" borderId="5" xfId="1" applyNumberFormat="1" applyFont="1" applyBorder="1" applyAlignment="1">
      <alignment horizontal="right" vertical="center" wrapText="1"/>
    </xf>
    <xf numFmtId="3" fontId="2" fillId="0" borderId="5" xfId="1" applyNumberFormat="1" applyFont="1" applyBorder="1" applyAlignment="1">
      <alignment shrinkToFit="1"/>
    </xf>
    <xf numFmtId="3" fontId="2" fillId="0" borderId="5" xfId="1" applyNumberFormat="1" applyFont="1" applyBorder="1" applyAlignment="1">
      <alignment horizontal="center" vertical="center" shrinkToFit="1"/>
    </xf>
    <xf numFmtId="3" fontId="22" fillId="0" borderId="5" xfId="0" applyNumberFormat="1" applyFont="1" applyBorder="1" applyAlignment="1">
      <alignment horizontal="right" vertical="center" shrinkToFit="1"/>
    </xf>
    <xf numFmtId="3" fontId="1" fillId="0" borderId="5" xfId="1" applyNumberFormat="1" applyFont="1" applyBorder="1" applyAlignment="1">
      <alignment vertical="center" shrinkToFit="1"/>
    </xf>
    <xf numFmtId="3" fontId="2" fillId="0" borderId="5" xfId="1" applyNumberFormat="1" applyFont="1" applyBorder="1" applyAlignment="1">
      <alignment horizontal="right" vertical="center" shrinkToFit="1"/>
    </xf>
    <xf numFmtId="0" fontId="12" fillId="3" borderId="0" xfId="0" applyFont="1" applyFill="1"/>
    <xf numFmtId="0" fontId="12" fillId="0" borderId="0" xfId="0" applyFont="1" applyFill="1"/>
    <xf numFmtId="0" fontId="6" fillId="4" borderId="0" xfId="0" applyFont="1" applyFill="1" applyAlignment="1">
      <alignment horizontal="center"/>
    </xf>
    <xf numFmtId="0" fontId="12" fillId="4" borderId="0" xfId="0" applyFont="1" applyFill="1"/>
    <xf numFmtId="0" fontId="2" fillId="4" borderId="5" xfId="0" applyFont="1" applyFill="1" applyBorder="1" applyAlignment="1">
      <alignment horizontal="left" vertical="center" wrapText="1"/>
    </xf>
    <xf numFmtId="0" fontId="2" fillId="4" borderId="5" xfId="0" applyFont="1" applyFill="1" applyBorder="1" applyAlignment="1">
      <alignment horizontal="right" vertical="center"/>
    </xf>
    <xf numFmtId="165" fontId="7" fillId="4" borderId="5" xfId="1" applyNumberFormat="1" applyFont="1" applyFill="1" applyBorder="1" applyAlignment="1">
      <alignment horizontal="center" vertical="center"/>
    </xf>
    <xf numFmtId="3" fontId="7" fillId="4" borderId="5" xfId="1" applyNumberFormat="1" applyFont="1" applyFill="1" applyBorder="1" applyAlignment="1">
      <alignment horizontal="center" vertical="center"/>
    </xf>
    <xf numFmtId="165" fontId="2" fillId="4" borderId="5" xfId="1" applyNumberFormat="1" applyFont="1" applyFill="1" applyBorder="1" applyAlignment="1">
      <alignment horizontal="right" vertical="center"/>
    </xf>
    <xf numFmtId="0" fontId="14" fillId="4" borderId="0" xfId="0" applyFont="1" applyFill="1" applyAlignment="1">
      <alignment horizontal="center"/>
    </xf>
    <xf numFmtId="0" fontId="15" fillId="4" borderId="0" xfId="0" applyFont="1" applyFill="1"/>
    <xf numFmtId="3" fontId="15" fillId="4" borderId="0" xfId="0" applyNumberFormat="1" applyFont="1" applyFill="1" applyAlignment="1">
      <alignment horizontal="right"/>
    </xf>
    <xf numFmtId="0" fontId="7" fillId="4" borderId="5" xfId="0" applyFont="1" applyFill="1" applyBorder="1" applyAlignment="1">
      <alignment horizontal="left" vertical="center" wrapText="1"/>
    </xf>
    <xf numFmtId="3" fontId="2" fillId="4" borderId="5" xfId="0" applyNumberFormat="1" applyFont="1" applyFill="1" applyBorder="1" applyAlignment="1">
      <alignment horizontal="right" vertical="center"/>
    </xf>
    <xf numFmtId="3" fontId="7" fillId="4" borderId="5" xfId="1" applyNumberFormat="1" applyFont="1" applyFill="1" applyBorder="1" applyAlignment="1">
      <alignment horizontal="right" vertical="center"/>
    </xf>
    <xf numFmtId="3" fontId="2" fillId="4" borderId="5" xfId="1" applyNumberFormat="1" applyFont="1" applyFill="1" applyBorder="1" applyAlignment="1">
      <alignment vertical="center"/>
    </xf>
    <xf numFmtId="0" fontId="15" fillId="4" borderId="0" xfId="0" applyFont="1" applyFill="1" applyAlignment="1">
      <alignment horizontal="center"/>
    </xf>
    <xf numFmtId="0" fontId="2" fillId="4" borderId="5" xfId="0" applyFont="1" applyFill="1" applyBorder="1"/>
    <xf numFmtId="3" fontId="2" fillId="4" borderId="5" xfId="0" applyNumberFormat="1" applyFont="1" applyFill="1" applyBorder="1" applyAlignment="1">
      <alignment horizontal="right"/>
    </xf>
    <xf numFmtId="3" fontId="7" fillId="4" borderId="5" xfId="0" applyNumberFormat="1" applyFont="1" applyFill="1" applyBorder="1" applyAlignment="1">
      <alignment horizontal="right"/>
    </xf>
    <xf numFmtId="3" fontId="7" fillId="4" borderId="5" xfId="1" applyNumberFormat="1" applyFont="1" applyFill="1" applyBorder="1" applyAlignment="1">
      <alignment horizontal="right"/>
    </xf>
    <xf numFmtId="3" fontId="2" fillId="4" borderId="5" xfId="0" applyNumberFormat="1" applyFont="1" applyFill="1" applyBorder="1" applyAlignment="1"/>
    <xf numFmtId="3" fontId="15" fillId="4" borderId="0" xfId="0" applyNumberFormat="1" applyFont="1" applyFill="1" applyAlignment="1"/>
    <xf numFmtId="0" fontId="0" fillId="0" borderId="0" xfId="0" applyFont="1"/>
    <xf numFmtId="3" fontId="2" fillId="4" borderId="5" xfId="1" applyNumberFormat="1" applyFont="1" applyFill="1" applyBorder="1" applyAlignment="1"/>
    <xf numFmtId="0" fontId="2" fillId="4" borderId="5" xfId="0" applyFont="1" applyFill="1" applyBorder="1" applyAlignment="1">
      <alignment vertical="center" wrapText="1"/>
    </xf>
    <xf numFmtId="0" fontId="15" fillId="0" borderId="0" xfId="0" applyFont="1" applyFill="1"/>
    <xf numFmtId="165" fontId="15" fillId="0" borderId="0" xfId="0" applyNumberFormat="1" applyFont="1"/>
  </cellXfs>
  <cellStyles count="5">
    <cellStyle name="Comma" xfId="1" builtinId="3"/>
    <cellStyle name="Comma [0]" xfId="2" builtinId="6"/>
    <cellStyle name="Comma 2" xfId="4"/>
    <cellStyle name="Normal" xfId="0" builtinId="0"/>
    <cellStyle name="Normal_MAU 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5"/>
  <sheetViews>
    <sheetView topLeftCell="A40" workbookViewId="0">
      <selection activeCell="B47" sqref="B47"/>
    </sheetView>
  </sheetViews>
  <sheetFormatPr defaultRowHeight="16.5"/>
  <cols>
    <col min="1" max="1" width="9.140625" style="90"/>
    <col min="2" max="2" width="27.85546875" style="3" customWidth="1"/>
    <col min="3" max="3" width="31.85546875" style="3" customWidth="1"/>
    <col min="4" max="4" width="10.28515625" style="27" customWidth="1"/>
    <col min="5" max="5" width="16" style="27" customWidth="1"/>
    <col min="6" max="6" width="18" style="27" customWidth="1"/>
    <col min="7" max="7" width="20" style="40" customWidth="1"/>
    <col min="8" max="8" width="32.7109375" style="27" customWidth="1"/>
  </cols>
  <sheetData>
    <row r="1" spans="1:8">
      <c r="B1" s="1" t="s">
        <v>0</v>
      </c>
      <c r="C1" s="1"/>
      <c r="D1" s="25"/>
      <c r="E1" s="25"/>
      <c r="F1" s="108" t="s">
        <v>1</v>
      </c>
      <c r="G1" s="108"/>
      <c r="H1" s="108"/>
    </row>
    <row r="2" spans="1:8">
      <c r="B2" s="2"/>
      <c r="C2" s="1"/>
      <c r="D2" s="25"/>
      <c r="E2" s="25"/>
      <c r="F2" s="109" t="s">
        <v>2</v>
      </c>
      <c r="G2" s="108"/>
      <c r="H2" s="108"/>
    </row>
    <row r="3" spans="1:8">
      <c r="B3" s="1"/>
      <c r="C3" s="1"/>
      <c r="D3" s="25"/>
      <c r="E3" s="25"/>
      <c r="F3" s="25"/>
      <c r="G3" s="39"/>
      <c r="H3" s="25"/>
    </row>
    <row r="4" spans="1:8">
      <c r="B4" s="1"/>
      <c r="C4" s="1"/>
      <c r="D4" s="25"/>
      <c r="E4" s="25"/>
      <c r="F4" s="25"/>
      <c r="G4" s="39"/>
      <c r="H4" s="25"/>
    </row>
    <row r="5" spans="1:8">
      <c r="B5" s="110" t="s">
        <v>3</v>
      </c>
      <c r="C5" s="110"/>
      <c r="D5" s="110"/>
      <c r="E5" s="110"/>
      <c r="F5" s="110"/>
      <c r="G5" s="110"/>
      <c r="H5" s="110"/>
    </row>
    <row r="6" spans="1:8">
      <c r="B6" s="110" t="s">
        <v>4</v>
      </c>
      <c r="C6" s="110"/>
      <c r="D6" s="110"/>
      <c r="E6" s="110"/>
      <c r="F6" s="110"/>
      <c r="G6" s="110"/>
      <c r="H6" s="110"/>
    </row>
    <row r="7" spans="1:8">
      <c r="B7" s="111" t="s">
        <v>5</v>
      </c>
      <c r="C7" s="111"/>
      <c r="D7" s="111"/>
      <c r="E7" s="111"/>
      <c r="F7" s="111"/>
      <c r="G7" s="111"/>
      <c r="H7" s="111"/>
    </row>
    <row r="8" spans="1:8" ht="17.25">
      <c r="B8" s="1"/>
      <c r="C8" s="1"/>
      <c r="D8" s="25"/>
      <c r="E8" s="25"/>
      <c r="F8" s="28"/>
      <c r="G8" s="39"/>
      <c r="H8" s="26" t="s">
        <v>6</v>
      </c>
    </row>
    <row r="9" spans="1:8" ht="15">
      <c r="A9" s="101" t="s">
        <v>7</v>
      </c>
      <c r="B9" s="112" t="s">
        <v>13</v>
      </c>
      <c r="C9" s="112" t="s">
        <v>14</v>
      </c>
      <c r="D9" s="115" t="s">
        <v>8</v>
      </c>
      <c r="E9" s="118" t="s">
        <v>9</v>
      </c>
      <c r="F9" s="118" t="s">
        <v>10</v>
      </c>
      <c r="G9" s="102" t="s">
        <v>11</v>
      </c>
      <c r="H9" s="105" t="s">
        <v>12</v>
      </c>
    </row>
    <row r="10" spans="1:8" ht="15">
      <c r="A10" s="101"/>
      <c r="B10" s="113"/>
      <c r="C10" s="113"/>
      <c r="D10" s="116"/>
      <c r="E10" s="119"/>
      <c r="F10" s="119"/>
      <c r="G10" s="103"/>
      <c r="H10" s="106"/>
    </row>
    <row r="11" spans="1:8" ht="39.75" customHeight="1">
      <c r="A11" s="101"/>
      <c r="B11" s="114"/>
      <c r="C11" s="114"/>
      <c r="D11" s="117"/>
      <c r="E11" s="120"/>
      <c r="F11" s="120"/>
      <c r="G11" s="104"/>
      <c r="H11" s="107"/>
    </row>
    <row r="12" spans="1:8">
      <c r="A12" s="89">
        <v>1</v>
      </c>
      <c r="B12" s="150" t="s">
        <v>15</v>
      </c>
    </row>
    <row r="13" spans="1:8" ht="61.5" customHeight="1">
      <c r="A13" s="89">
        <v>2</v>
      </c>
      <c r="B13" s="152" t="s">
        <v>16</v>
      </c>
      <c r="C13" s="161" t="s">
        <v>17</v>
      </c>
      <c r="D13" s="162">
        <v>1</v>
      </c>
      <c r="E13" s="163">
        <v>15300000</v>
      </c>
      <c r="F13" s="163">
        <f>D13*E13</f>
        <v>15300000</v>
      </c>
      <c r="G13" s="164">
        <v>15300000</v>
      </c>
    </row>
    <row r="14" spans="1:8" s="10" customFormat="1">
      <c r="A14" s="87"/>
      <c r="B14" s="165"/>
      <c r="C14" s="165" t="s">
        <v>18</v>
      </c>
      <c r="D14" s="162">
        <v>1</v>
      </c>
      <c r="E14" s="163">
        <v>15300000</v>
      </c>
      <c r="F14" s="163">
        <f>D14*E14</f>
        <v>15300000</v>
      </c>
      <c r="G14" s="164">
        <v>15300000</v>
      </c>
      <c r="H14" s="19"/>
    </row>
    <row r="15" spans="1:8">
      <c r="A15" s="89">
        <v>3</v>
      </c>
      <c r="B15" s="150" t="s">
        <v>19</v>
      </c>
    </row>
    <row r="16" spans="1:8">
      <c r="A16" s="89">
        <v>4</v>
      </c>
      <c r="B16" s="4" t="s">
        <v>20</v>
      </c>
    </row>
    <row r="17" spans="1:8">
      <c r="A17" s="89">
        <v>5</v>
      </c>
      <c r="B17" s="4" t="s">
        <v>21</v>
      </c>
    </row>
    <row r="18" spans="1:8">
      <c r="A18" s="89">
        <v>6</v>
      </c>
      <c r="B18" s="3" t="s">
        <v>22</v>
      </c>
    </row>
    <row r="19" spans="1:8">
      <c r="A19" s="89">
        <v>7</v>
      </c>
      <c r="B19" s="3" t="s">
        <v>23</v>
      </c>
    </row>
    <row r="20" spans="1:8">
      <c r="A20" s="89">
        <v>8</v>
      </c>
      <c r="B20" s="152" t="s">
        <v>24</v>
      </c>
      <c r="C20" s="166" t="s">
        <v>25</v>
      </c>
      <c r="D20" s="167">
        <v>1</v>
      </c>
      <c r="E20" s="169">
        <v>8000000</v>
      </c>
      <c r="F20" s="169">
        <f t="shared" ref="F20:F25" si="0">SUM(G20:H20)</f>
        <v>8000000</v>
      </c>
      <c r="G20" s="173">
        <f>D20*E20</f>
        <v>8000000</v>
      </c>
      <c r="H20" s="167"/>
    </row>
    <row r="21" spans="1:8">
      <c r="A21" s="89"/>
      <c r="B21" s="152"/>
      <c r="C21" s="166" t="s">
        <v>26</v>
      </c>
      <c r="D21" s="167">
        <v>20</v>
      </c>
      <c r="E21" s="169">
        <v>450000</v>
      </c>
      <c r="F21" s="169">
        <f t="shared" si="0"/>
        <v>9000000</v>
      </c>
      <c r="G21" s="173">
        <f>D21*E21</f>
        <v>9000000</v>
      </c>
      <c r="H21" s="167"/>
    </row>
    <row r="22" spans="1:8">
      <c r="A22" s="89"/>
      <c r="B22" s="152"/>
      <c r="C22" s="166" t="s">
        <v>27</v>
      </c>
      <c r="D22" s="167">
        <v>5</v>
      </c>
      <c r="E22" s="169">
        <v>800000</v>
      </c>
      <c r="F22" s="169">
        <f t="shared" si="0"/>
        <v>4000000</v>
      </c>
      <c r="G22" s="173">
        <f>D22*E22</f>
        <v>4000000</v>
      </c>
      <c r="H22" s="167"/>
    </row>
    <row r="23" spans="1:8">
      <c r="A23" s="89"/>
      <c r="B23" s="152"/>
      <c r="C23" s="174" t="s">
        <v>28</v>
      </c>
      <c r="D23" s="167">
        <v>20</v>
      </c>
      <c r="E23" s="169">
        <v>1900000</v>
      </c>
      <c r="F23" s="169">
        <f t="shared" si="0"/>
        <v>38000000</v>
      </c>
      <c r="G23" s="170"/>
      <c r="H23" s="167">
        <f>D23*E23</f>
        <v>38000000</v>
      </c>
    </row>
    <row r="24" spans="1:8">
      <c r="A24" s="89"/>
      <c r="B24" s="152"/>
      <c r="C24" s="174" t="s">
        <v>29</v>
      </c>
      <c r="D24" s="167">
        <v>2</v>
      </c>
      <c r="E24" s="169">
        <v>17000000</v>
      </c>
      <c r="F24" s="169">
        <f t="shared" si="0"/>
        <v>34000000</v>
      </c>
      <c r="G24" s="170"/>
      <c r="H24" s="167">
        <f>D24*E24</f>
        <v>34000000</v>
      </c>
    </row>
    <row r="25" spans="1:8">
      <c r="A25" s="89"/>
      <c r="B25" s="152"/>
      <c r="C25" s="166" t="s">
        <v>30</v>
      </c>
      <c r="D25" s="167">
        <v>1</v>
      </c>
      <c r="E25" s="168">
        <v>25000000</v>
      </c>
      <c r="F25" s="169">
        <f t="shared" si="0"/>
        <v>25000000</v>
      </c>
      <c r="G25" s="170"/>
      <c r="H25" s="167">
        <f>D25*E25</f>
        <v>25000000</v>
      </c>
    </row>
    <row r="26" spans="1:8">
      <c r="A26" s="89"/>
      <c r="C26" s="9" t="s">
        <v>18</v>
      </c>
      <c r="D26" s="19">
        <f>SUM(D20:D25)</f>
        <v>49</v>
      </c>
      <c r="E26" s="19"/>
      <c r="F26" s="19">
        <f>SUM(F20:F25)</f>
        <v>118000000</v>
      </c>
      <c r="G26" s="43">
        <f>SUM(G20:G25)</f>
        <v>21000000</v>
      </c>
      <c r="H26" s="19">
        <f>SUM(H20:H25)</f>
        <v>97000000</v>
      </c>
    </row>
    <row r="27" spans="1:8">
      <c r="A27" s="89">
        <v>9</v>
      </c>
      <c r="B27" s="152" t="s">
        <v>31</v>
      </c>
      <c r="C27" s="166" t="s">
        <v>32</v>
      </c>
      <c r="D27" s="167">
        <v>2</v>
      </c>
      <c r="E27" s="168">
        <v>13000000</v>
      </c>
      <c r="F27" s="169">
        <f>D27*E27</f>
        <v>26000000</v>
      </c>
      <c r="G27" s="170"/>
      <c r="H27" s="167">
        <f>F27</f>
        <v>26000000</v>
      </c>
    </row>
    <row r="28" spans="1:8" s="15" customFormat="1" ht="17.25">
      <c r="A28" s="88"/>
      <c r="B28" s="165"/>
      <c r="C28" s="166" t="s">
        <v>33</v>
      </c>
      <c r="D28" s="167">
        <v>4</v>
      </c>
      <c r="E28" s="168">
        <v>5000000</v>
      </c>
      <c r="F28" s="169">
        <f>D28*E28</f>
        <v>20000000</v>
      </c>
      <c r="G28" s="170"/>
      <c r="H28" s="167">
        <f>F28</f>
        <v>20000000</v>
      </c>
    </row>
    <row r="29" spans="1:8">
      <c r="A29" s="89"/>
      <c r="B29" s="152"/>
      <c r="C29" s="166" t="s">
        <v>34</v>
      </c>
      <c r="D29" s="167">
        <v>1</v>
      </c>
      <c r="E29" s="168">
        <v>10000000</v>
      </c>
      <c r="F29" s="169">
        <f>D29*E29</f>
        <v>10000000</v>
      </c>
      <c r="G29" s="170"/>
      <c r="H29" s="167">
        <f>F29</f>
        <v>10000000</v>
      </c>
    </row>
    <row r="30" spans="1:8">
      <c r="A30" s="89"/>
      <c r="B30" s="152"/>
      <c r="C30" s="166" t="s">
        <v>35</v>
      </c>
      <c r="D30" s="167">
        <v>1</v>
      </c>
      <c r="E30" s="168">
        <v>15000000</v>
      </c>
      <c r="F30" s="169">
        <f>D30*E30</f>
        <v>15000000</v>
      </c>
      <c r="G30" s="170"/>
      <c r="H30" s="167">
        <f>F30</f>
        <v>15000000</v>
      </c>
    </row>
    <row r="31" spans="1:8">
      <c r="A31" s="89"/>
      <c r="B31" s="152"/>
      <c r="C31" s="166" t="s">
        <v>36</v>
      </c>
      <c r="D31" s="167">
        <v>1</v>
      </c>
      <c r="E31" s="168">
        <v>4000000</v>
      </c>
      <c r="F31" s="169">
        <f>D31*E31</f>
        <v>4000000</v>
      </c>
      <c r="G31" s="170"/>
      <c r="H31" s="167">
        <f>F31</f>
        <v>4000000</v>
      </c>
    </row>
    <row r="32" spans="1:8" s="15" customFormat="1" ht="17.25">
      <c r="A32" s="88"/>
      <c r="B32" s="165"/>
      <c r="C32" s="165" t="s">
        <v>18</v>
      </c>
      <c r="D32" s="160">
        <f>SUM(D27:D31)</f>
        <v>9</v>
      </c>
      <c r="E32" s="160"/>
      <c r="F32" s="160">
        <f t="shared" ref="F32:H32" si="1">SUM(F27:F31)</f>
        <v>75000000</v>
      </c>
      <c r="G32" s="171"/>
      <c r="H32" s="160">
        <f t="shared" si="1"/>
        <v>75000000</v>
      </c>
    </row>
    <row r="33" spans="1:8">
      <c r="A33" s="89">
        <v>10</v>
      </c>
      <c r="B33" s="3" t="s">
        <v>37</v>
      </c>
      <c r="C33" s="11" t="s">
        <v>38</v>
      </c>
      <c r="D33" s="22">
        <v>4</v>
      </c>
      <c r="E33" s="59">
        <v>800000</v>
      </c>
      <c r="F33" s="59">
        <f>SUM(G33:H33)</f>
        <v>3200000</v>
      </c>
      <c r="G33" s="42"/>
      <c r="H33" s="24">
        <v>3200000</v>
      </c>
    </row>
    <row r="34" spans="1:8">
      <c r="C34" s="11" t="s">
        <v>39</v>
      </c>
      <c r="D34" s="22">
        <v>2</v>
      </c>
      <c r="E34" s="59">
        <v>3000000</v>
      </c>
      <c r="F34" s="59">
        <f>SUM(G34:H34)</f>
        <v>3000000</v>
      </c>
      <c r="G34" s="42"/>
      <c r="H34" s="24">
        <v>3000000</v>
      </c>
    </row>
    <row r="35" spans="1:8">
      <c r="C35" s="11" t="s">
        <v>40</v>
      </c>
      <c r="D35" s="22">
        <v>4</v>
      </c>
      <c r="E35" s="59">
        <v>700000</v>
      </c>
      <c r="F35" s="59">
        <f t="shared" ref="F35:F39" si="2">SUM(G35:H35)</f>
        <v>2800000</v>
      </c>
      <c r="G35" s="41">
        <v>2800000</v>
      </c>
    </row>
    <row r="36" spans="1:8">
      <c r="C36" s="11" t="s">
        <v>41</v>
      </c>
      <c r="D36" s="22">
        <v>1</v>
      </c>
      <c r="E36" s="59">
        <v>4000000</v>
      </c>
      <c r="F36" s="59">
        <f t="shared" si="2"/>
        <v>4000000</v>
      </c>
      <c r="G36" s="41">
        <v>4000000</v>
      </c>
    </row>
    <row r="37" spans="1:8">
      <c r="C37" s="11" t="s">
        <v>42</v>
      </c>
      <c r="D37" s="22">
        <v>1</v>
      </c>
      <c r="E37" s="59">
        <v>2000000</v>
      </c>
      <c r="F37" s="59">
        <f t="shared" si="2"/>
        <v>2000000</v>
      </c>
      <c r="G37" s="41">
        <v>2000000</v>
      </c>
    </row>
    <row r="38" spans="1:8">
      <c r="C38" s="11" t="s">
        <v>42</v>
      </c>
      <c r="D38" s="22">
        <v>2</v>
      </c>
      <c r="E38" s="59">
        <v>1800000</v>
      </c>
      <c r="F38" s="59">
        <f t="shared" si="2"/>
        <v>3600000</v>
      </c>
      <c r="G38" s="41">
        <v>3600000</v>
      </c>
    </row>
    <row r="39" spans="1:8">
      <c r="C39" s="11" t="s">
        <v>43</v>
      </c>
      <c r="D39" s="22">
        <v>1</v>
      </c>
      <c r="E39" s="59">
        <v>800000</v>
      </c>
      <c r="F39" s="59">
        <f t="shared" si="2"/>
        <v>800000</v>
      </c>
      <c r="G39" s="41">
        <v>800000</v>
      </c>
    </row>
    <row r="40" spans="1:8">
      <c r="C40" s="11" t="s">
        <v>44</v>
      </c>
      <c r="D40" s="22">
        <v>1</v>
      </c>
      <c r="E40" s="59">
        <v>11000000</v>
      </c>
      <c r="F40" s="59">
        <f>SUM(G40:H40)</f>
        <v>11000000</v>
      </c>
      <c r="G40" s="42"/>
      <c r="H40" s="24">
        <v>11000000</v>
      </c>
    </row>
    <row r="41" spans="1:8">
      <c r="C41" s="11" t="s">
        <v>45</v>
      </c>
      <c r="D41" s="22">
        <v>9</v>
      </c>
      <c r="E41" s="59">
        <v>300000</v>
      </c>
      <c r="F41" s="59">
        <f>SUM(G41:H41)</f>
        <v>2700000</v>
      </c>
      <c r="G41" s="41">
        <v>2700000</v>
      </c>
      <c r="H41" s="22"/>
    </row>
    <row r="42" spans="1:8" s="15" customFormat="1" ht="17.25">
      <c r="A42" s="9"/>
      <c r="B42" s="9"/>
      <c r="C42" s="9" t="s">
        <v>18</v>
      </c>
      <c r="D42" s="19">
        <f>SUM(D33:D41)</f>
        <v>25</v>
      </c>
      <c r="E42" s="19"/>
      <c r="F42" s="19">
        <f t="shared" ref="F42:H42" si="3">SUM(F33:F41)</f>
        <v>33100000</v>
      </c>
      <c r="G42" s="43">
        <f t="shared" si="3"/>
        <v>15900000</v>
      </c>
      <c r="H42" s="19">
        <f t="shared" si="3"/>
        <v>17200000</v>
      </c>
    </row>
    <row r="43" spans="1:8">
      <c r="A43" s="90">
        <v>11</v>
      </c>
      <c r="B43" s="3" t="s">
        <v>46</v>
      </c>
    </row>
    <row r="44" spans="1:8">
      <c r="A44" s="90">
        <v>12</v>
      </c>
      <c r="B44" s="4" t="s">
        <v>47</v>
      </c>
    </row>
    <row r="45" spans="1:8">
      <c r="A45" s="90">
        <v>13</v>
      </c>
      <c r="B45" s="4" t="s">
        <v>48</v>
      </c>
    </row>
    <row r="46" spans="1:8">
      <c r="A46" s="90">
        <v>14</v>
      </c>
      <c r="B46" s="3" t="s">
        <v>49</v>
      </c>
    </row>
    <row r="47" spans="1:8">
      <c r="A47" s="90">
        <v>15</v>
      </c>
      <c r="B47" s="150" t="s">
        <v>50</v>
      </c>
    </row>
    <row r="48" spans="1:8">
      <c r="A48" s="90">
        <v>16</v>
      </c>
      <c r="B48" s="4" t="s">
        <v>51</v>
      </c>
    </row>
    <row r="49" spans="1:8">
      <c r="A49" s="90">
        <v>17</v>
      </c>
      <c r="B49" s="3" t="s">
        <v>52</v>
      </c>
      <c r="C49" s="11" t="s">
        <v>53</v>
      </c>
      <c r="D49" s="21">
        <v>1</v>
      </c>
      <c r="E49" s="60">
        <v>10400000</v>
      </c>
      <c r="F49" s="71">
        <f>SUM(G49:H49)</f>
        <v>10400000</v>
      </c>
      <c r="G49" s="42">
        <v>10400000</v>
      </c>
    </row>
    <row r="50" spans="1:8">
      <c r="C50" s="34" t="s">
        <v>54</v>
      </c>
      <c r="D50" s="44">
        <v>6</v>
      </c>
      <c r="E50" s="61">
        <v>2200000</v>
      </c>
      <c r="F50" s="72">
        <f>SUM(G50:H50)</f>
        <v>13200000</v>
      </c>
      <c r="G50" s="47">
        <f>E50*D50</f>
        <v>13200000</v>
      </c>
    </row>
    <row r="51" spans="1:8">
      <c r="C51" s="35" t="s">
        <v>55</v>
      </c>
      <c r="D51" s="45"/>
      <c r="E51" s="62"/>
      <c r="F51" s="73"/>
      <c r="G51" s="48"/>
    </row>
    <row r="52" spans="1:8">
      <c r="C52" s="35" t="s">
        <v>56</v>
      </c>
      <c r="D52" s="45"/>
      <c r="E52" s="62"/>
      <c r="F52" s="73"/>
      <c r="G52" s="48"/>
    </row>
    <row r="53" spans="1:8">
      <c r="C53" s="36" t="s">
        <v>57</v>
      </c>
      <c r="D53" s="46"/>
      <c r="E53" s="63"/>
      <c r="F53" s="74"/>
      <c r="G53" s="49"/>
    </row>
    <row r="54" spans="1:8">
      <c r="C54" s="34" t="s">
        <v>58</v>
      </c>
      <c r="D54" s="44">
        <v>1</v>
      </c>
      <c r="E54" s="64">
        <v>3600000</v>
      </c>
      <c r="F54" s="72">
        <f>SUM(G54:H54)</f>
        <v>3600000</v>
      </c>
      <c r="G54" s="37"/>
      <c r="H54" s="37">
        <v>3600000</v>
      </c>
    </row>
    <row r="55" spans="1:8" s="10" customFormat="1">
      <c r="A55" s="8"/>
      <c r="B55" s="9"/>
      <c r="C55" s="36" t="s">
        <v>59</v>
      </c>
      <c r="D55" s="46"/>
      <c r="E55" s="65"/>
      <c r="F55" s="74">
        <f>SUM(G55:H55)</f>
        <v>0</v>
      </c>
      <c r="G55" s="38"/>
      <c r="H55" s="38"/>
    </row>
    <row r="56" spans="1:8">
      <c r="C56" s="50"/>
      <c r="D56" s="51"/>
      <c r="E56" s="66"/>
      <c r="F56" s="75"/>
      <c r="G56" s="52"/>
    </row>
    <row r="57" spans="1:8">
      <c r="C57" s="9" t="s">
        <v>18</v>
      </c>
      <c r="D57" s="19">
        <f>SUM(D49:D54)</f>
        <v>8</v>
      </c>
      <c r="E57" s="19"/>
      <c r="F57" s="19">
        <f t="shared" ref="F57:G57" si="4">SUM(F49:F54)</f>
        <v>27200000</v>
      </c>
      <c r="G57" s="19">
        <f t="shared" si="4"/>
        <v>23600000</v>
      </c>
      <c r="H57" s="19">
        <f>SUM(H49:H54)</f>
        <v>3600000</v>
      </c>
    </row>
    <row r="58" spans="1:8">
      <c r="A58" s="90">
        <v>18</v>
      </c>
      <c r="B58" s="3" t="s">
        <v>60</v>
      </c>
      <c r="C58" s="11" t="s">
        <v>61</v>
      </c>
      <c r="D58" s="21">
        <v>1</v>
      </c>
      <c r="E58" s="67">
        <v>10000000</v>
      </c>
      <c r="F58" s="71">
        <v>10000000</v>
      </c>
      <c r="G58" s="16"/>
      <c r="H58" s="16">
        <v>10000000</v>
      </c>
    </row>
    <row r="59" spans="1:8">
      <c r="C59" s="11" t="s">
        <v>62</v>
      </c>
      <c r="D59" s="21">
        <v>1</v>
      </c>
      <c r="E59" s="67">
        <v>4500000</v>
      </c>
      <c r="F59" s="71">
        <v>4500000</v>
      </c>
      <c r="G59" s="16"/>
      <c r="H59" s="16">
        <v>4500000</v>
      </c>
    </row>
    <row r="60" spans="1:8">
      <c r="C60" s="11" t="s">
        <v>63</v>
      </c>
      <c r="D60" s="21">
        <v>1</v>
      </c>
      <c r="E60" s="67">
        <v>3500000</v>
      </c>
      <c r="F60" s="71">
        <v>3500000</v>
      </c>
      <c r="G60" s="16"/>
      <c r="H60" s="16">
        <v>3500000</v>
      </c>
    </row>
    <row r="61" spans="1:8">
      <c r="C61" s="11" t="s">
        <v>32</v>
      </c>
      <c r="D61" s="21">
        <v>3</v>
      </c>
      <c r="E61" s="68">
        <v>10000000</v>
      </c>
      <c r="F61" s="71">
        <v>30000000</v>
      </c>
      <c r="G61" s="12">
        <v>30000000</v>
      </c>
    </row>
    <row r="62" spans="1:8">
      <c r="C62" s="53" t="s">
        <v>64</v>
      </c>
      <c r="D62" s="21">
        <v>1</v>
      </c>
      <c r="E62" s="69">
        <v>8500000</v>
      </c>
      <c r="F62" s="71">
        <f>E62</f>
        <v>8500000</v>
      </c>
      <c r="G62" s="16"/>
      <c r="H62" s="12">
        <v>8500000</v>
      </c>
    </row>
    <row r="63" spans="1:8">
      <c r="C63" s="54" t="s">
        <v>65</v>
      </c>
      <c r="D63" s="21"/>
      <c r="E63" s="69"/>
      <c r="F63" s="71"/>
      <c r="G63" s="11"/>
      <c r="H63" s="12"/>
    </row>
    <row r="64" spans="1:8">
      <c r="C64" s="54" t="s">
        <v>66</v>
      </c>
      <c r="D64" s="21"/>
      <c r="E64" s="69"/>
      <c r="F64" s="71"/>
      <c r="G64" s="11"/>
      <c r="H64" s="12"/>
    </row>
    <row r="65" spans="1:8">
      <c r="C65" s="54" t="s">
        <v>67</v>
      </c>
      <c r="D65" s="21"/>
      <c r="E65" s="69"/>
      <c r="F65" s="71"/>
      <c r="G65" s="11"/>
      <c r="H65" s="12"/>
    </row>
    <row r="66" spans="1:8">
      <c r="C66" s="54" t="s">
        <v>68</v>
      </c>
      <c r="D66" s="21"/>
      <c r="E66" s="70"/>
      <c r="F66" s="71"/>
      <c r="G66" s="11"/>
      <c r="H66" s="11"/>
    </row>
    <row r="67" spans="1:8">
      <c r="C67" s="54" t="s">
        <v>69</v>
      </c>
      <c r="D67" s="21"/>
      <c r="E67" s="70"/>
      <c r="F67" s="71"/>
      <c r="G67" s="11"/>
      <c r="H67" s="11"/>
    </row>
    <row r="68" spans="1:8">
      <c r="C68" s="53" t="s">
        <v>70</v>
      </c>
      <c r="D68" s="21">
        <v>1</v>
      </c>
      <c r="E68" s="69">
        <v>6600000</v>
      </c>
      <c r="F68" s="76">
        <v>6600000</v>
      </c>
      <c r="G68" s="16"/>
      <c r="H68" s="16">
        <v>6600000</v>
      </c>
    </row>
    <row r="69" spans="1:8">
      <c r="C69" s="54" t="s">
        <v>65</v>
      </c>
      <c r="D69" s="21"/>
      <c r="E69" s="70"/>
      <c r="F69" s="71"/>
      <c r="G69" s="11"/>
      <c r="H69" s="11"/>
    </row>
    <row r="70" spans="1:8">
      <c r="C70" s="54" t="s">
        <v>71</v>
      </c>
      <c r="D70" s="21"/>
      <c r="E70" s="70"/>
      <c r="F70" s="71"/>
      <c r="G70" s="11"/>
      <c r="H70" s="11"/>
    </row>
    <row r="71" spans="1:8">
      <c r="C71" s="54" t="s">
        <v>72</v>
      </c>
      <c r="D71" s="21"/>
      <c r="E71" s="70"/>
      <c r="F71" s="71"/>
      <c r="G71" s="11"/>
      <c r="H71" s="11"/>
    </row>
    <row r="72" spans="1:8">
      <c r="C72" s="53" t="s">
        <v>73</v>
      </c>
      <c r="D72" s="21">
        <v>50</v>
      </c>
      <c r="E72" s="69">
        <v>200000</v>
      </c>
      <c r="F72" s="71">
        <v>10000000</v>
      </c>
      <c r="G72" s="14">
        <f>F72</f>
        <v>10000000</v>
      </c>
      <c r="H72" s="11"/>
    </row>
    <row r="73" spans="1:8">
      <c r="C73" s="53" t="s">
        <v>74</v>
      </c>
      <c r="D73" s="21">
        <v>15</v>
      </c>
      <c r="E73" s="69">
        <v>500000</v>
      </c>
      <c r="F73" s="71">
        <v>7500000</v>
      </c>
      <c r="G73" s="14">
        <f>F73</f>
        <v>7500000</v>
      </c>
      <c r="H73" s="11"/>
    </row>
    <row r="74" spans="1:8">
      <c r="C74" s="55" t="s">
        <v>75</v>
      </c>
      <c r="D74" s="21">
        <v>2</v>
      </c>
      <c r="E74" s="69">
        <v>5500000</v>
      </c>
      <c r="F74" s="71">
        <v>11000000</v>
      </c>
      <c r="G74" s="14">
        <v>11000000</v>
      </c>
      <c r="H74" s="11"/>
    </row>
    <row r="75" spans="1:8">
      <c r="C75" s="53" t="s">
        <v>76</v>
      </c>
      <c r="D75" s="21">
        <v>1</v>
      </c>
      <c r="E75" s="69">
        <v>7860000</v>
      </c>
      <c r="F75" s="71">
        <v>7860000</v>
      </c>
      <c r="G75" s="14">
        <v>7860000</v>
      </c>
      <c r="H75" s="11"/>
    </row>
    <row r="76" spans="1:8" s="58" customFormat="1">
      <c r="A76" s="8"/>
      <c r="B76" s="57"/>
      <c r="C76" s="9" t="s">
        <v>18</v>
      </c>
      <c r="D76" s="19">
        <f>SUM(D58:D75)</f>
        <v>76</v>
      </c>
      <c r="E76" s="43"/>
      <c r="F76" s="19">
        <f t="shared" ref="F76:H76" si="5">SUM(F58:F75)</f>
        <v>99460000</v>
      </c>
      <c r="G76" s="43">
        <f t="shared" si="5"/>
        <v>66360000</v>
      </c>
      <c r="H76" s="43">
        <f t="shared" si="5"/>
        <v>33100000</v>
      </c>
    </row>
    <row r="77" spans="1:8" ht="47.25">
      <c r="A77" s="151">
        <v>19</v>
      </c>
      <c r="B77" s="152" t="s">
        <v>77</v>
      </c>
      <c r="C77" s="153" t="s">
        <v>17</v>
      </c>
      <c r="D77" s="154">
        <v>1</v>
      </c>
      <c r="E77" s="155">
        <v>15300000</v>
      </c>
      <c r="F77" s="156">
        <v>15300000</v>
      </c>
      <c r="G77" s="157">
        <v>15300000</v>
      </c>
    </row>
    <row r="78" spans="1:8" s="7" customFormat="1">
      <c r="A78" s="158"/>
      <c r="B78" s="159"/>
      <c r="C78" s="159" t="s">
        <v>18</v>
      </c>
      <c r="D78" s="160">
        <f>SUM(D77)</f>
        <v>1</v>
      </c>
      <c r="E78" s="160"/>
      <c r="F78" s="160">
        <f t="shared" ref="F78:G78" si="6">SUM(F77)</f>
        <v>15300000</v>
      </c>
      <c r="G78" s="160">
        <f t="shared" si="6"/>
        <v>15300000</v>
      </c>
      <c r="H78" s="19"/>
    </row>
    <row r="79" spans="1:8" ht="47.25">
      <c r="A79" s="90">
        <v>20</v>
      </c>
      <c r="B79" s="3" t="s">
        <v>78</v>
      </c>
      <c r="C79" s="77" t="s">
        <v>79</v>
      </c>
      <c r="D79" s="11">
        <v>10</v>
      </c>
      <c r="E79" s="78">
        <v>3800000</v>
      </c>
      <c r="F79" s="12">
        <f>D79*E79</f>
        <v>38000000</v>
      </c>
      <c r="G79" s="11"/>
      <c r="H79" s="14">
        <f>F79</f>
        <v>38000000</v>
      </c>
    </row>
    <row r="80" spans="1:8" s="7" customFormat="1">
      <c r="A80" s="8"/>
      <c r="B80" s="6"/>
      <c r="C80" s="9" t="s">
        <v>18</v>
      </c>
      <c r="D80" s="79">
        <v>10</v>
      </c>
      <c r="E80" s="80"/>
      <c r="F80" s="81">
        <v>38000000</v>
      </c>
      <c r="G80" s="43"/>
      <c r="H80" s="82">
        <v>38000000</v>
      </c>
    </row>
    <row r="81" spans="1:8">
      <c r="A81" s="90">
        <v>21</v>
      </c>
      <c r="B81" s="4" t="s">
        <v>80</v>
      </c>
    </row>
    <row r="82" spans="1:8">
      <c r="A82" s="90">
        <v>22</v>
      </c>
      <c r="B82" s="4" t="s">
        <v>81</v>
      </c>
    </row>
    <row r="83" spans="1:8">
      <c r="A83" s="90">
        <v>23</v>
      </c>
      <c r="B83" s="4" t="s">
        <v>82</v>
      </c>
    </row>
    <row r="84" spans="1:8">
      <c r="A84" s="90">
        <v>24</v>
      </c>
      <c r="B84" s="3" t="s">
        <v>83</v>
      </c>
      <c r="C84" s="11" t="s">
        <v>84</v>
      </c>
      <c r="D84" s="31">
        <v>1</v>
      </c>
      <c r="E84" s="33">
        <v>71500000</v>
      </c>
      <c r="F84" s="32">
        <f>D84*E84</f>
        <v>71500000</v>
      </c>
      <c r="G84" s="31"/>
      <c r="H84" s="83">
        <f>F84</f>
        <v>71500000</v>
      </c>
    </row>
    <row r="85" spans="1:8">
      <c r="C85" s="11" t="s">
        <v>85</v>
      </c>
      <c r="D85" s="31"/>
      <c r="E85" s="33"/>
      <c r="F85" s="32"/>
      <c r="G85" s="31"/>
      <c r="H85" s="83"/>
    </row>
    <row r="86" spans="1:8">
      <c r="C86" s="11" t="s">
        <v>86</v>
      </c>
      <c r="D86" s="31"/>
      <c r="E86" s="33"/>
      <c r="F86" s="32"/>
      <c r="G86" s="31"/>
      <c r="H86" s="83"/>
    </row>
    <row r="87" spans="1:8">
      <c r="C87" s="11" t="s">
        <v>87</v>
      </c>
      <c r="D87" s="31"/>
      <c r="E87" s="31"/>
      <c r="F87" s="32"/>
      <c r="G87" s="31"/>
      <c r="H87" s="31"/>
    </row>
    <row r="88" spans="1:8">
      <c r="C88" s="11" t="s">
        <v>88</v>
      </c>
      <c r="D88" s="31"/>
      <c r="E88" s="31"/>
      <c r="F88" s="32"/>
      <c r="G88" s="31"/>
      <c r="H88" s="31"/>
    </row>
    <row r="89" spans="1:8" s="7" customFormat="1">
      <c r="A89" s="8"/>
      <c r="B89" s="6"/>
      <c r="C89" s="9" t="s">
        <v>18</v>
      </c>
      <c r="D89" s="19">
        <f>SUM(D84:D88)</f>
        <v>1</v>
      </c>
      <c r="E89" s="19"/>
      <c r="F89" s="19">
        <f t="shared" ref="F89:H89" si="7">SUM(F84:F88)</f>
        <v>71500000</v>
      </c>
      <c r="G89" s="19"/>
      <c r="H89" s="19">
        <f t="shared" si="7"/>
        <v>71500000</v>
      </c>
    </row>
    <row r="90" spans="1:8">
      <c r="A90" s="90">
        <v>25</v>
      </c>
      <c r="B90" s="3" t="s">
        <v>89</v>
      </c>
      <c r="C90" s="11" t="s">
        <v>90</v>
      </c>
      <c r="D90" s="21">
        <v>3</v>
      </c>
      <c r="E90" s="23">
        <v>4500000</v>
      </c>
      <c r="F90" s="23">
        <f>SUM(G90:H90)</f>
        <v>13500000</v>
      </c>
      <c r="G90" s="11"/>
      <c r="H90" s="23">
        <v>13500000</v>
      </c>
    </row>
    <row r="91" spans="1:8" s="10" customFormat="1">
      <c r="A91" s="8"/>
      <c r="B91" s="9"/>
      <c r="C91" s="9" t="s">
        <v>18</v>
      </c>
      <c r="D91" s="85">
        <v>3</v>
      </c>
      <c r="E91" s="18"/>
      <c r="F91" s="86">
        <v>13500000</v>
      </c>
      <c r="G91" s="18"/>
      <c r="H91" s="19">
        <v>13500000</v>
      </c>
    </row>
    <row r="92" spans="1:8">
      <c r="A92" s="90">
        <v>26</v>
      </c>
      <c r="B92" s="3" t="s">
        <v>91</v>
      </c>
      <c r="C92" s="11" t="s">
        <v>92</v>
      </c>
      <c r="D92" s="11">
        <v>1</v>
      </c>
      <c r="E92" s="16">
        <v>80000000</v>
      </c>
      <c r="F92" s="12">
        <f>SUM(G92:H92)</f>
        <v>80000000</v>
      </c>
      <c r="G92" s="11"/>
      <c r="H92" s="16">
        <v>80000000</v>
      </c>
    </row>
    <row r="93" spans="1:8">
      <c r="C93" s="11" t="s">
        <v>93</v>
      </c>
      <c r="D93" s="11"/>
      <c r="E93" s="16"/>
      <c r="F93" s="12"/>
      <c r="G93" s="11"/>
      <c r="H93" s="16"/>
    </row>
    <row r="94" spans="1:8">
      <c r="C94" s="11" t="s">
        <v>94</v>
      </c>
      <c r="D94" s="11"/>
      <c r="E94" s="11"/>
      <c r="F94" s="12"/>
      <c r="G94" s="11"/>
      <c r="H94" s="11"/>
    </row>
    <row r="95" spans="1:8" s="56" customFormat="1">
      <c r="A95" s="8"/>
      <c r="B95" s="20"/>
      <c r="C95" s="9" t="s">
        <v>18</v>
      </c>
      <c r="D95" s="19">
        <f>D92</f>
        <v>1</v>
      </c>
      <c r="E95" s="19">
        <f t="shared" ref="E95:H95" si="8">E92</f>
        <v>80000000</v>
      </c>
      <c r="F95" s="19">
        <f t="shared" si="8"/>
        <v>80000000</v>
      </c>
      <c r="G95" s="19"/>
      <c r="H95" s="19">
        <f t="shared" si="8"/>
        <v>80000000</v>
      </c>
    </row>
  </sheetData>
  <mergeCells count="13">
    <mergeCell ref="A9:A11"/>
    <mergeCell ref="G9:G11"/>
    <mergeCell ref="H9:H11"/>
    <mergeCell ref="F1:H1"/>
    <mergeCell ref="F2:H2"/>
    <mergeCell ref="B5:H5"/>
    <mergeCell ref="B6:H6"/>
    <mergeCell ref="B7:H7"/>
    <mergeCell ref="B9:B11"/>
    <mergeCell ref="C9:C11"/>
    <mergeCell ref="D9:D11"/>
    <mergeCell ref="E9:E11"/>
    <mergeCell ref="F9:F1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0"/>
  <sheetViews>
    <sheetView topLeftCell="A16" workbookViewId="0">
      <selection activeCell="C58" sqref="C58"/>
    </sheetView>
  </sheetViews>
  <sheetFormatPr defaultRowHeight="16.5"/>
  <cols>
    <col min="1" max="1" width="9.140625" style="3"/>
    <col min="2" max="2" width="26.42578125" style="3" customWidth="1"/>
    <col min="3" max="3" width="32.140625" style="3" customWidth="1"/>
    <col min="4" max="4" width="12.28515625" style="135" customWidth="1"/>
    <col min="5" max="5" width="14.5703125" style="135" customWidth="1"/>
    <col min="6" max="6" width="21.5703125" style="135" customWidth="1"/>
    <col min="7" max="7" width="26.85546875" style="135" customWidth="1"/>
    <col min="8" max="8" width="25.42578125" style="135" customWidth="1"/>
  </cols>
  <sheetData>
    <row r="1" spans="1:8">
      <c r="A1" s="84"/>
      <c r="B1" s="1" t="s">
        <v>0</v>
      </c>
      <c r="C1" s="1"/>
      <c r="D1" s="25"/>
      <c r="E1" s="25"/>
      <c r="F1" s="108" t="s">
        <v>1</v>
      </c>
      <c r="G1" s="108"/>
      <c r="H1" s="108"/>
    </row>
    <row r="2" spans="1:8">
      <c r="A2" s="84"/>
      <c r="B2" s="2"/>
      <c r="C2" s="1"/>
      <c r="D2" s="25"/>
      <c r="E2" s="25"/>
      <c r="F2" s="109" t="s">
        <v>2</v>
      </c>
      <c r="G2" s="108"/>
      <c r="H2" s="108"/>
    </row>
    <row r="3" spans="1:8">
      <c r="A3" s="84"/>
      <c r="B3" s="1"/>
      <c r="C3" s="1"/>
      <c r="D3" s="25"/>
      <c r="E3" s="25"/>
      <c r="F3" s="25"/>
      <c r="G3" s="39"/>
      <c r="H3" s="25"/>
    </row>
    <row r="4" spans="1:8">
      <c r="A4" s="84"/>
      <c r="B4" s="1"/>
      <c r="C4" s="1"/>
      <c r="D4" s="25"/>
      <c r="E4" s="25"/>
      <c r="F4" s="25"/>
      <c r="G4" s="39"/>
      <c r="H4" s="25"/>
    </row>
    <row r="5" spans="1:8">
      <c r="A5" s="84"/>
      <c r="B5" s="110" t="s">
        <v>3</v>
      </c>
      <c r="C5" s="110"/>
      <c r="D5" s="110"/>
      <c r="E5" s="110"/>
      <c r="F5" s="110"/>
      <c r="G5" s="110"/>
      <c r="H5" s="110"/>
    </row>
    <row r="6" spans="1:8">
      <c r="A6" s="84"/>
      <c r="B6" s="110" t="s">
        <v>4</v>
      </c>
      <c r="C6" s="110"/>
      <c r="D6" s="110"/>
      <c r="E6" s="110"/>
      <c r="F6" s="110"/>
      <c r="G6" s="110"/>
      <c r="H6" s="110"/>
    </row>
    <row r="7" spans="1:8">
      <c r="A7" s="84"/>
      <c r="B7" s="111" t="s">
        <v>5</v>
      </c>
      <c r="C7" s="111"/>
      <c r="D7" s="111"/>
      <c r="E7" s="111"/>
      <c r="F7" s="111"/>
      <c r="G7" s="111"/>
      <c r="H7" s="111"/>
    </row>
    <row r="8" spans="1:8" ht="17.25">
      <c r="A8" s="84"/>
      <c r="B8" s="1"/>
      <c r="C8" s="1"/>
      <c r="D8" s="25"/>
      <c r="E8" s="25"/>
      <c r="F8" s="28"/>
      <c r="G8" s="39"/>
      <c r="H8" s="26" t="s">
        <v>6</v>
      </c>
    </row>
    <row r="9" spans="1:8" ht="15">
      <c r="A9" s="121" t="s">
        <v>7</v>
      </c>
      <c r="B9" s="112" t="s">
        <v>13</v>
      </c>
      <c r="C9" s="112" t="s">
        <v>14</v>
      </c>
      <c r="D9" s="122" t="s">
        <v>8</v>
      </c>
      <c r="E9" s="125" t="s">
        <v>9</v>
      </c>
      <c r="F9" s="125" t="s">
        <v>10</v>
      </c>
      <c r="G9" s="128" t="s">
        <v>11</v>
      </c>
      <c r="H9" s="131" t="s">
        <v>12</v>
      </c>
    </row>
    <row r="10" spans="1:8" ht="15">
      <c r="A10" s="121"/>
      <c r="B10" s="113"/>
      <c r="C10" s="113"/>
      <c r="D10" s="123"/>
      <c r="E10" s="126"/>
      <c r="F10" s="126"/>
      <c r="G10" s="129"/>
      <c r="H10" s="132"/>
    </row>
    <row r="11" spans="1:8" ht="15">
      <c r="A11" s="121"/>
      <c r="B11" s="114"/>
      <c r="C11" s="114"/>
      <c r="D11" s="124"/>
      <c r="E11" s="127"/>
      <c r="F11" s="127"/>
      <c r="G11" s="130"/>
      <c r="H11" s="133"/>
    </row>
    <row r="12" spans="1:8">
      <c r="B12" s="3" t="s">
        <v>95</v>
      </c>
      <c r="C12" s="11" t="s">
        <v>96</v>
      </c>
      <c r="D12" s="16">
        <v>3</v>
      </c>
      <c r="E12" s="17">
        <v>14000000</v>
      </c>
      <c r="F12" s="17">
        <f>SUM(G12:H12)</f>
        <v>42000000</v>
      </c>
      <c r="G12" s="16"/>
      <c r="H12" s="17">
        <f>+D12*E12</f>
        <v>42000000</v>
      </c>
    </row>
    <row r="13" spans="1:8">
      <c r="C13" s="9" t="s">
        <v>18</v>
      </c>
      <c r="D13" s="134">
        <f>D12</f>
        <v>3</v>
      </c>
      <c r="E13" s="134">
        <f t="shared" ref="E13:H13" si="0">E12</f>
        <v>14000000</v>
      </c>
      <c r="F13" s="134">
        <f t="shared" si="0"/>
        <v>42000000</v>
      </c>
      <c r="G13" s="134"/>
      <c r="H13" s="134">
        <f t="shared" si="0"/>
        <v>42000000</v>
      </c>
    </row>
    <row r="14" spans="1:8">
      <c r="B14" s="3" t="s">
        <v>97</v>
      </c>
      <c r="C14" s="11" t="s">
        <v>25</v>
      </c>
      <c r="D14" s="16">
        <v>1</v>
      </c>
      <c r="E14" s="17">
        <v>8000000</v>
      </c>
      <c r="F14" s="17">
        <f t="shared" ref="F14:F19" si="1">SUM(G14:H14)</f>
        <v>8000000</v>
      </c>
      <c r="G14" s="17">
        <f>D14*E14</f>
        <v>8000000</v>
      </c>
    </row>
    <row r="15" spans="1:8">
      <c r="C15" s="11" t="s">
        <v>26</v>
      </c>
      <c r="D15" s="16">
        <v>20</v>
      </c>
      <c r="E15" s="17">
        <v>450000</v>
      </c>
      <c r="F15" s="17">
        <f t="shared" si="1"/>
        <v>9000000</v>
      </c>
      <c r="G15" s="17">
        <f>D15*E15</f>
        <v>9000000</v>
      </c>
    </row>
    <row r="16" spans="1:8">
      <c r="C16" s="11" t="s">
        <v>27</v>
      </c>
      <c r="D16" s="16">
        <v>5</v>
      </c>
      <c r="E16" s="17">
        <v>800000</v>
      </c>
      <c r="F16" s="17">
        <f t="shared" si="1"/>
        <v>4000000</v>
      </c>
      <c r="G16" s="17">
        <f>D16*E16</f>
        <v>4000000</v>
      </c>
    </row>
    <row r="17" spans="1:8">
      <c r="C17" s="13" t="s">
        <v>28</v>
      </c>
      <c r="D17" s="16">
        <v>20</v>
      </c>
      <c r="E17" s="17">
        <v>1900000</v>
      </c>
      <c r="F17" s="17">
        <f t="shared" si="1"/>
        <v>38000000</v>
      </c>
      <c r="G17" s="16"/>
      <c r="H17" s="16">
        <f>D17*E17</f>
        <v>38000000</v>
      </c>
    </row>
    <row r="18" spans="1:8">
      <c r="C18" s="13" t="s">
        <v>29</v>
      </c>
      <c r="D18" s="16">
        <v>2</v>
      </c>
      <c r="E18" s="17">
        <v>17000000</v>
      </c>
      <c r="F18" s="17">
        <f t="shared" si="1"/>
        <v>34000000</v>
      </c>
      <c r="G18" s="16"/>
      <c r="H18" s="16">
        <f>D18*E18</f>
        <v>34000000</v>
      </c>
    </row>
    <row r="19" spans="1:8">
      <c r="C19" s="11" t="s">
        <v>30</v>
      </c>
      <c r="D19" s="16">
        <v>1</v>
      </c>
      <c r="E19" s="16">
        <v>25000000</v>
      </c>
      <c r="F19" s="17">
        <f t="shared" si="1"/>
        <v>25000000</v>
      </c>
      <c r="G19" s="16"/>
      <c r="H19" s="16">
        <f>D19*E19</f>
        <v>25000000</v>
      </c>
    </row>
    <row r="20" spans="1:8">
      <c r="C20" s="6" t="s">
        <v>18</v>
      </c>
      <c r="D20" s="134">
        <f>SUM(D14:D19)</f>
        <v>49</v>
      </c>
      <c r="E20" s="134"/>
      <c r="F20" s="134">
        <f t="shared" ref="E20:H20" si="2">SUM(F14:F19)</f>
        <v>118000000</v>
      </c>
      <c r="G20" s="134">
        <f t="shared" si="2"/>
        <v>21000000</v>
      </c>
      <c r="H20" s="134">
        <f t="shared" si="2"/>
        <v>97000000</v>
      </c>
    </row>
    <row r="21" spans="1:8" ht="47.25">
      <c r="B21" s="3" t="s">
        <v>98</v>
      </c>
      <c r="C21" s="5" t="s">
        <v>99</v>
      </c>
      <c r="D21" s="136">
        <v>1</v>
      </c>
      <c r="E21" s="29">
        <v>4950000</v>
      </c>
      <c r="F21" s="30">
        <f>SUM(G21:H21)</f>
        <v>4950000</v>
      </c>
      <c r="G21" s="29"/>
      <c r="H21" s="29">
        <v>4950000</v>
      </c>
    </row>
    <row r="22" spans="1:8" ht="47.25">
      <c r="C22" s="5" t="s">
        <v>100</v>
      </c>
      <c r="D22" s="136">
        <v>16</v>
      </c>
      <c r="E22" s="29">
        <v>5940000</v>
      </c>
      <c r="F22" s="30">
        <f>SUM(G22:H22)</f>
        <v>95040000</v>
      </c>
      <c r="G22" s="29"/>
      <c r="H22" s="29">
        <v>95040000</v>
      </c>
    </row>
    <row r="23" spans="1:8" s="7" customFormat="1">
      <c r="A23" s="6"/>
      <c r="B23" s="6"/>
      <c r="C23" s="6" t="s">
        <v>18</v>
      </c>
      <c r="D23" s="134">
        <f>SUM(D21:D22)</f>
        <v>17</v>
      </c>
      <c r="E23" s="134"/>
      <c r="F23" s="134">
        <f t="shared" ref="E23:H23" si="3">SUM(F21:F22)</f>
        <v>99990000</v>
      </c>
      <c r="G23" s="134"/>
      <c r="H23" s="134">
        <f t="shared" si="3"/>
        <v>99990000</v>
      </c>
    </row>
    <row r="24" spans="1:8">
      <c r="B24" s="3" t="s">
        <v>101</v>
      </c>
    </row>
    <row r="25" spans="1:8">
      <c r="B25" s="4" t="s">
        <v>102</v>
      </c>
    </row>
    <row r="26" spans="1:8">
      <c r="B26" s="3" t="s">
        <v>103</v>
      </c>
    </row>
    <row r="27" spans="1:8" s="172" customFormat="1" ht="31.5">
      <c r="A27" s="3"/>
      <c r="B27" s="3" t="s">
        <v>104</v>
      </c>
      <c r="C27" s="77" t="s">
        <v>105</v>
      </c>
      <c r="D27" s="16">
        <v>1</v>
      </c>
      <c r="E27" s="16">
        <v>6000000</v>
      </c>
      <c r="F27" s="17">
        <f>D27*E27</f>
        <v>6000000</v>
      </c>
      <c r="G27" s="16"/>
      <c r="H27" s="16">
        <v>6000000</v>
      </c>
    </row>
    <row r="28" spans="1:8" s="7" customFormat="1">
      <c r="A28" s="6"/>
      <c r="B28" s="6"/>
      <c r="C28" s="6" t="s">
        <v>18</v>
      </c>
      <c r="D28" s="134">
        <f>D27</f>
        <v>1</v>
      </c>
      <c r="E28" s="134"/>
      <c r="F28" s="134">
        <f t="shared" ref="E28:H28" si="4">F27</f>
        <v>6000000</v>
      </c>
      <c r="G28" s="134"/>
      <c r="H28" s="134">
        <f t="shared" si="4"/>
        <v>6000000</v>
      </c>
    </row>
    <row r="29" spans="1:8">
      <c r="B29" s="4" t="s">
        <v>106</v>
      </c>
    </row>
    <row r="30" spans="1:8">
      <c r="B30" s="3" t="s">
        <v>107</v>
      </c>
      <c r="C30" s="91" t="s">
        <v>108</v>
      </c>
      <c r="D30" s="92">
        <v>1</v>
      </c>
      <c r="E30" s="92">
        <v>5500000</v>
      </c>
      <c r="F30" s="137">
        <f>SUM(G30:H30)</f>
        <v>5500000</v>
      </c>
      <c r="G30" s="16"/>
      <c r="H30" s="92">
        <v>5500000</v>
      </c>
    </row>
    <row r="31" spans="1:8">
      <c r="C31" s="91" t="s">
        <v>109</v>
      </c>
      <c r="D31" s="92">
        <v>1</v>
      </c>
      <c r="E31" s="92">
        <v>5000000</v>
      </c>
      <c r="F31" s="137">
        <f>SUM(G31:H31)</f>
        <v>5000000</v>
      </c>
      <c r="G31" s="16"/>
      <c r="H31" s="92">
        <v>5000000</v>
      </c>
    </row>
    <row r="32" spans="1:8">
      <c r="C32" s="93" t="s">
        <v>110</v>
      </c>
      <c r="D32" s="16"/>
      <c r="E32" s="16"/>
      <c r="F32" s="17"/>
      <c r="G32" s="16"/>
      <c r="H32" s="16"/>
    </row>
    <row r="33" spans="1:8">
      <c r="C33" s="93" t="s">
        <v>111</v>
      </c>
      <c r="D33" s="16"/>
      <c r="E33" s="16"/>
      <c r="F33" s="17"/>
      <c r="G33" s="16"/>
      <c r="H33" s="16"/>
    </row>
    <row r="34" spans="1:8">
      <c r="C34" s="6" t="s">
        <v>18</v>
      </c>
      <c r="D34" s="135">
        <f>SUM(D30:D31)</f>
        <v>2</v>
      </c>
      <c r="F34" s="135">
        <f t="shared" ref="E34:H34" si="5">SUM(F30:F31)</f>
        <v>10500000</v>
      </c>
      <c r="H34" s="135">
        <f t="shared" si="5"/>
        <v>10500000</v>
      </c>
    </row>
    <row r="35" spans="1:8">
      <c r="B35" s="3" t="s">
        <v>112</v>
      </c>
      <c r="C35" s="95" t="s">
        <v>113</v>
      </c>
      <c r="D35" s="138">
        <v>80</v>
      </c>
      <c r="E35" s="139">
        <v>200000</v>
      </c>
      <c r="F35" s="17">
        <f t="shared" ref="F35:F40" si="6">SUM(G35:H35)</f>
        <v>16000000</v>
      </c>
      <c r="G35" s="16">
        <f>D35*E35</f>
        <v>16000000</v>
      </c>
    </row>
    <row r="36" spans="1:8">
      <c r="C36" s="95" t="s">
        <v>114</v>
      </c>
      <c r="D36" s="138">
        <v>40</v>
      </c>
      <c r="E36" s="139">
        <v>780000</v>
      </c>
      <c r="F36" s="17">
        <f t="shared" si="6"/>
        <v>31200000</v>
      </c>
      <c r="G36" s="16">
        <f>D36*E36</f>
        <v>31200000</v>
      </c>
    </row>
    <row r="37" spans="1:8">
      <c r="C37" s="11" t="s">
        <v>115</v>
      </c>
      <c r="D37" s="16">
        <v>16</v>
      </c>
      <c r="E37" s="17">
        <v>750000</v>
      </c>
      <c r="F37" s="17">
        <f t="shared" si="6"/>
        <v>12000000</v>
      </c>
      <c r="G37" s="16"/>
      <c r="H37" s="16">
        <f>D37*E37</f>
        <v>12000000</v>
      </c>
    </row>
    <row r="38" spans="1:8">
      <c r="C38" s="11" t="s">
        <v>116</v>
      </c>
      <c r="D38" s="16">
        <v>10</v>
      </c>
      <c r="E38" s="17">
        <v>6600000</v>
      </c>
      <c r="F38" s="17">
        <f t="shared" si="6"/>
        <v>66000000</v>
      </c>
      <c r="G38" s="17">
        <f>D38*E38</f>
        <v>66000000</v>
      </c>
      <c r="H38" s="16"/>
    </row>
    <row r="39" spans="1:8">
      <c r="C39" s="11" t="s">
        <v>117</v>
      </c>
      <c r="D39" s="16">
        <v>1</v>
      </c>
      <c r="E39" s="138">
        <v>6780000</v>
      </c>
      <c r="F39" s="139">
        <f t="shared" si="6"/>
        <v>6780000</v>
      </c>
      <c r="G39" s="138"/>
      <c r="H39" s="139">
        <v>6780000</v>
      </c>
    </row>
    <row r="40" spans="1:8">
      <c r="C40" s="11" t="s">
        <v>118</v>
      </c>
      <c r="D40" s="16">
        <v>10</v>
      </c>
      <c r="E40" s="17">
        <v>900000</v>
      </c>
      <c r="F40" s="17">
        <f t="shared" si="6"/>
        <v>9000000</v>
      </c>
      <c r="G40" s="16"/>
      <c r="H40" s="17">
        <f>D40*E40</f>
        <v>9000000</v>
      </c>
    </row>
    <row r="41" spans="1:8">
      <c r="C41" s="11" t="s">
        <v>119</v>
      </c>
      <c r="D41" s="16">
        <v>4</v>
      </c>
      <c r="E41" s="17">
        <v>4000000</v>
      </c>
      <c r="F41" s="17">
        <f>SUM(H41:H41)</f>
        <v>16000000</v>
      </c>
      <c r="G41" s="16"/>
      <c r="H41" s="16">
        <f>D41*E41</f>
        <v>16000000</v>
      </c>
    </row>
    <row r="42" spans="1:8">
      <c r="C42" s="11" t="s">
        <v>120</v>
      </c>
      <c r="D42" s="16">
        <v>2</v>
      </c>
      <c r="E42" s="17">
        <v>5400000</v>
      </c>
      <c r="F42" s="17"/>
      <c r="G42" s="16"/>
      <c r="H42" s="16">
        <f>D42*E42</f>
        <v>10800000</v>
      </c>
    </row>
    <row r="43" spans="1:8">
      <c r="C43" s="9" t="s">
        <v>18</v>
      </c>
      <c r="D43" s="134">
        <f>SUM(D35:D42)</f>
        <v>163</v>
      </c>
      <c r="E43" s="134"/>
      <c r="F43" s="134">
        <f t="shared" ref="E43:H43" si="7">SUM(F35:F42)</f>
        <v>156980000</v>
      </c>
      <c r="G43" s="134">
        <f t="shared" si="7"/>
        <v>113200000</v>
      </c>
      <c r="H43" s="134">
        <f t="shared" si="7"/>
        <v>54580000</v>
      </c>
    </row>
    <row r="44" spans="1:8">
      <c r="B44" s="3" t="s">
        <v>121</v>
      </c>
      <c r="C44" s="11" t="s">
        <v>109</v>
      </c>
      <c r="D44" s="16">
        <v>5</v>
      </c>
      <c r="E44" s="140">
        <v>7000000</v>
      </c>
      <c r="F44" s="17">
        <f>SUM(G44:H44)</f>
        <v>35000000</v>
      </c>
      <c r="G44" s="16"/>
      <c r="H44" s="141">
        <v>35000000</v>
      </c>
    </row>
    <row r="45" spans="1:8" s="7" customFormat="1">
      <c r="A45" s="6"/>
      <c r="B45" s="6"/>
      <c r="C45" s="9" t="s">
        <v>18</v>
      </c>
      <c r="D45" s="134">
        <f>D44</f>
        <v>5</v>
      </c>
      <c r="E45" s="134"/>
      <c r="F45" s="134">
        <f t="shared" ref="E45:H45" si="8">F44</f>
        <v>35000000</v>
      </c>
      <c r="G45" s="134"/>
      <c r="H45" s="134">
        <f t="shared" si="8"/>
        <v>35000000</v>
      </c>
    </row>
    <row r="46" spans="1:8">
      <c r="B46" s="3" t="s">
        <v>122</v>
      </c>
    </row>
    <row r="47" spans="1:8">
      <c r="B47" s="3" t="s">
        <v>123</v>
      </c>
    </row>
    <row r="48" spans="1:8">
      <c r="B48" s="3" t="s">
        <v>124</v>
      </c>
    </row>
    <row r="49" spans="1:8">
      <c r="B49" s="3" t="s">
        <v>125</v>
      </c>
      <c r="C49" s="11" t="s">
        <v>25</v>
      </c>
      <c r="D49" s="16">
        <v>1</v>
      </c>
      <c r="E49" s="17">
        <v>7000000</v>
      </c>
      <c r="F49" s="17">
        <f>SUM(G49:H49)</f>
        <v>7000000</v>
      </c>
      <c r="G49" s="16"/>
      <c r="H49" s="16">
        <f>D49*E49</f>
        <v>7000000</v>
      </c>
    </row>
    <row r="50" spans="1:8">
      <c r="C50" s="11" t="s">
        <v>39</v>
      </c>
      <c r="D50" s="16">
        <v>1</v>
      </c>
      <c r="E50" s="17">
        <v>4000000</v>
      </c>
      <c r="F50" s="17">
        <f>SUM(G50:H50)</f>
        <v>4000000</v>
      </c>
      <c r="G50" s="16"/>
      <c r="H50" s="16">
        <f>D50*E50</f>
        <v>4000000</v>
      </c>
    </row>
    <row r="51" spans="1:8">
      <c r="C51" s="94" t="s">
        <v>126</v>
      </c>
      <c r="D51" s="138">
        <v>2</v>
      </c>
      <c r="E51" s="139">
        <v>13000000</v>
      </c>
      <c r="F51" s="17">
        <f>SUM(G51:H51)</f>
        <v>26000000</v>
      </c>
      <c r="G51" s="16"/>
      <c r="H51" s="16">
        <f>D51*E51</f>
        <v>26000000</v>
      </c>
    </row>
    <row r="52" spans="1:8">
      <c r="C52" s="94" t="s">
        <v>127</v>
      </c>
      <c r="D52" s="138">
        <v>2</v>
      </c>
      <c r="E52" s="139">
        <v>1000000</v>
      </c>
      <c r="F52" s="17">
        <f>SUM(G52:H52)</f>
        <v>2000000</v>
      </c>
      <c r="G52" s="16"/>
      <c r="H52" s="16">
        <f>D52*E52</f>
        <v>2000000</v>
      </c>
    </row>
    <row r="53" spans="1:8">
      <c r="C53" s="11" t="s">
        <v>128</v>
      </c>
      <c r="D53" s="16">
        <v>1</v>
      </c>
      <c r="E53" s="139">
        <v>4000000</v>
      </c>
      <c r="F53" s="17">
        <f>SUM(G53:H53)</f>
        <v>4000000</v>
      </c>
      <c r="G53" s="16"/>
      <c r="H53" s="16">
        <f>D53*E53</f>
        <v>4000000</v>
      </c>
    </row>
    <row r="54" spans="1:8" s="7" customFormat="1">
      <c r="A54" s="6"/>
      <c r="B54" s="6"/>
      <c r="C54" s="9" t="s">
        <v>18</v>
      </c>
      <c r="D54" s="134">
        <f>SUM(D49:D53)</f>
        <v>7</v>
      </c>
      <c r="E54" s="134"/>
      <c r="F54" s="134">
        <f t="shared" ref="E54:H54" si="9">SUM(F49:F53)</f>
        <v>43000000</v>
      </c>
      <c r="G54" s="134"/>
      <c r="H54" s="134">
        <f t="shared" si="9"/>
        <v>43000000</v>
      </c>
    </row>
    <row r="55" spans="1:8" ht="63">
      <c r="B55" s="3" t="s">
        <v>129</v>
      </c>
      <c r="C55" s="96" t="s">
        <v>130</v>
      </c>
      <c r="D55" s="30">
        <v>3</v>
      </c>
      <c r="E55" s="30">
        <v>3520000</v>
      </c>
      <c r="F55" s="30">
        <f>SUM(G55:H55)</f>
        <v>10560000</v>
      </c>
      <c r="G55" s="30">
        <f>+D55*E55</f>
        <v>10560000</v>
      </c>
    </row>
    <row r="56" spans="1:8" ht="78.75">
      <c r="C56" s="96" t="s">
        <v>131</v>
      </c>
      <c r="D56" s="30">
        <v>3</v>
      </c>
      <c r="E56" s="142">
        <v>2835000</v>
      </c>
      <c r="F56" s="30">
        <f>SUM(G56:H56)</f>
        <v>8505000</v>
      </c>
      <c r="G56" s="30">
        <f>+D56*E56</f>
        <v>8505000</v>
      </c>
    </row>
    <row r="57" spans="1:8" ht="94.5">
      <c r="C57" s="96" t="s">
        <v>132</v>
      </c>
      <c r="D57" s="30">
        <v>2</v>
      </c>
      <c r="E57" s="143">
        <v>2835000</v>
      </c>
      <c r="F57" s="30">
        <f>SUM(G57:H57)</f>
        <v>5670000</v>
      </c>
      <c r="G57" s="30">
        <f>+D57*E57</f>
        <v>5670000</v>
      </c>
    </row>
    <row r="58" spans="1:8" s="7" customFormat="1">
      <c r="A58" s="6"/>
      <c r="B58" s="6"/>
      <c r="C58" s="9" t="s">
        <v>18</v>
      </c>
      <c r="D58" s="134">
        <f>SUM(D55:D57)</f>
        <v>8</v>
      </c>
      <c r="E58" s="134"/>
      <c r="F58" s="134">
        <f t="shared" ref="E58:G58" si="10">SUM(F55:F57)</f>
        <v>24735000</v>
      </c>
      <c r="G58" s="134">
        <f t="shared" si="10"/>
        <v>24735000</v>
      </c>
      <c r="H58" s="134"/>
    </row>
    <row r="59" spans="1:8">
      <c r="B59" s="4" t="s">
        <v>133</v>
      </c>
    </row>
    <row r="60" spans="1:8">
      <c r="B60" s="3" t="s">
        <v>134</v>
      </c>
      <c r="C60" s="11" t="s">
        <v>135</v>
      </c>
      <c r="D60" s="16">
        <v>1</v>
      </c>
      <c r="E60" s="17">
        <v>35000000</v>
      </c>
      <c r="F60" s="17">
        <f t="shared" ref="F60:F65" si="11">SUM(G60:H60)</f>
        <v>35000000</v>
      </c>
      <c r="G60" s="17"/>
      <c r="H60" s="17">
        <v>35000000</v>
      </c>
    </row>
    <row r="61" spans="1:8">
      <c r="C61" s="11" t="s">
        <v>136</v>
      </c>
      <c r="D61" s="16">
        <v>1</v>
      </c>
      <c r="E61" s="17">
        <v>6000000</v>
      </c>
      <c r="F61" s="17">
        <f t="shared" si="11"/>
        <v>6000000</v>
      </c>
      <c r="G61" s="17"/>
      <c r="H61" s="17">
        <v>6000000</v>
      </c>
    </row>
    <row r="62" spans="1:8">
      <c r="C62" s="11" t="s">
        <v>137</v>
      </c>
      <c r="D62" s="16">
        <v>1</v>
      </c>
      <c r="E62" s="17">
        <v>8000000</v>
      </c>
      <c r="F62" s="17">
        <f t="shared" si="11"/>
        <v>8000000</v>
      </c>
      <c r="G62" s="17"/>
      <c r="H62" s="17">
        <v>8000000</v>
      </c>
    </row>
    <row r="63" spans="1:8">
      <c r="C63" s="11" t="s">
        <v>138</v>
      </c>
      <c r="D63" s="16">
        <v>1</v>
      </c>
      <c r="E63" s="17">
        <v>2000000</v>
      </c>
      <c r="F63" s="17">
        <f t="shared" si="11"/>
        <v>2000000</v>
      </c>
      <c r="G63" s="17"/>
      <c r="H63" s="17">
        <v>2000000</v>
      </c>
    </row>
    <row r="64" spans="1:8">
      <c r="C64" s="11" t="s">
        <v>139</v>
      </c>
      <c r="D64" s="16">
        <v>1</v>
      </c>
      <c r="E64" s="17">
        <v>8000000</v>
      </c>
      <c r="F64" s="17">
        <f t="shared" si="11"/>
        <v>8000000</v>
      </c>
      <c r="G64" s="17"/>
      <c r="H64" s="17">
        <v>8000000</v>
      </c>
    </row>
    <row r="65" spans="1:8">
      <c r="C65" s="77" t="s">
        <v>140</v>
      </c>
      <c r="D65" s="16">
        <v>1</v>
      </c>
      <c r="E65" s="17">
        <v>4000000</v>
      </c>
      <c r="F65" s="17">
        <f t="shared" si="11"/>
        <v>4000000</v>
      </c>
      <c r="G65" s="17"/>
      <c r="H65" s="17">
        <v>4000000</v>
      </c>
    </row>
    <row r="66" spans="1:8" s="7" customFormat="1">
      <c r="A66" s="6"/>
      <c r="B66" s="6"/>
      <c r="C66" s="9" t="s">
        <v>18</v>
      </c>
      <c r="D66" s="134">
        <f>SUM(D60:D65)</f>
        <v>6</v>
      </c>
      <c r="E66" s="134"/>
      <c r="F66" s="134">
        <f t="shared" ref="E66:H66" si="12">SUM(F60:F65)</f>
        <v>63000000</v>
      </c>
      <c r="G66" s="134"/>
      <c r="H66" s="134">
        <f t="shared" si="12"/>
        <v>63000000</v>
      </c>
    </row>
    <row r="67" spans="1:8">
      <c r="B67" s="3" t="s">
        <v>141</v>
      </c>
    </row>
    <row r="68" spans="1:8">
      <c r="B68" s="3" t="s">
        <v>142</v>
      </c>
    </row>
    <row r="69" spans="1:8" ht="63">
      <c r="B69" s="3" t="s">
        <v>143</v>
      </c>
      <c r="C69" s="77" t="s">
        <v>144</v>
      </c>
      <c r="D69" s="16">
        <v>20</v>
      </c>
      <c r="E69" s="17">
        <v>2100000</v>
      </c>
      <c r="F69" s="17">
        <f>SUM(G69:H69)</f>
        <v>42000000</v>
      </c>
      <c r="G69" s="16"/>
      <c r="H69" s="16">
        <f>D69*E69</f>
        <v>42000000</v>
      </c>
    </row>
    <row r="70" spans="1:8">
      <c r="C70" s="11" t="s">
        <v>145</v>
      </c>
      <c r="D70" s="16">
        <v>3</v>
      </c>
      <c r="E70" s="17">
        <v>3900000</v>
      </c>
      <c r="F70" s="17">
        <f>SUM(G70:H70)</f>
        <v>11700000</v>
      </c>
      <c r="G70" s="16"/>
      <c r="H70" s="16">
        <f>D70*E70</f>
        <v>11700000</v>
      </c>
    </row>
    <row r="71" spans="1:8">
      <c r="C71" s="11" t="s">
        <v>146</v>
      </c>
      <c r="D71" s="16">
        <v>5</v>
      </c>
      <c r="E71" s="17">
        <v>2850000</v>
      </c>
      <c r="F71" s="17">
        <f>SUM(G71:H71)</f>
        <v>14250000</v>
      </c>
      <c r="G71" s="16"/>
      <c r="H71" s="16">
        <f>D71*E71</f>
        <v>14250000</v>
      </c>
    </row>
    <row r="72" spans="1:8">
      <c r="C72" s="11" t="s">
        <v>147</v>
      </c>
      <c r="D72" s="16">
        <v>1</v>
      </c>
      <c r="E72" s="17">
        <v>13000000</v>
      </c>
      <c r="F72" s="17">
        <f>SUM(G72:H72)</f>
        <v>13000000</v>
      </c>
      <c r="G72" s="16"/>
      <c r="H72" s="16">
        <f>D72*E72</f>
        <v>13000000</v>
      </c>
    </row>
    <row r="73" spans="1:8" s="7" customFormat="1">
      <c r="A73" s="6"/>
      <c r="B73" s="6"/>
      <c r="C73" s="6" t="s">
        <v>18</v>
      </c>
      <c r="D73" s="134">
        <f>SUM(D69:D72)</f>
        <v>29</v>
      </c>
      <c r="E73" s="134"/>
      <c r="F73" s="134">
        <f t="shared" ref="E73:H73" si="13">SUM(F69:F72)</f>
        <v>80950000</v>
      </c>
      <c r="G73" s="134"/>
      <c r="H73" s="134">
        <f t="shared" si="13"/>
        <v>80950000</v>
      </c>
    </row>
    <row r="74" spans="1:8">
      <c r="B74" s="3" t="s">
        <v>148</v>
      </c>
      <c r="C74" s="97" t="s">
        <v>149</v>
      </c>
      <c r="D74" s="144">
        <v>1</v>
      </c>
      <c r="E74" s="144">
        <v>95000000</v>
      </c>
      <c r="F74" s="145">
        <f>SUM(G74:H74)</f>
        <v>95000000</v>
      </c>
      <c r="G74" s="145">
        <f>D74*E74</f>
        <v>95000000</v>
      </c>
    </row>
    <row r="75" spans="1:8" ht="33">
      <c r="C75" s="98" t="s">
        <v>150</v>
      </c>
      <c r="D75" s="146">
        <v>5</v>
      </c>
      <c r="E75" s="147">
        <v>8500000</v>
      </c>
      <c r="F75" s="148">
        <f>SUM(G75:H75)</f>
        <v>42500000</v>
      </c>
      <c r="G75" s="145"/>
      <c r="H75" s="148">
        <f>D75*E75</f>
        <v>42500000</v>
      </c>
    </row>
    <row r="76" spans="1:8" s="7" customFormat="1">
      <c r="A76" s="6"/>
      <c r="B76" s="6"/>
      <c r="C76" s="6" t="s">
        <v>18</v>
      </c>
      <c r="D76" s="134">
        <f>SUM(D74:D75)</f>
        <v>6</v>
      </c>
      <c r="E76" s="134"/>
      <c r="F76" s="134">
        <f t="shared" ref="E76:H76" si="14">SUM(F74:F75)</f>
        <v>137500000</v>
      </c>
      <c r="G76" s="134">
        <f t="shared" si="14"/>
        <v>95000000</v>
      </c>
      <c r="H76" s="134">
        <f t="shared" si="14"/>
        <v>42500000</v>
      </c>
    </row>
    <row r="77" spans="1:8">
      <c r="B77" s="4" t="s">
        <v>151</v>
      </c>
    </row>
    <row r="78" spans="1:8">
      <c r="B78" s="4" t="s">
        <v>152</v>
      </c>
    </row>
    <row r="79" spans="1:8">
      <c r="B79" s="149" t="s">
        <v>153</v>
      </c>
    </row>
    <row r="80" spans="1:8">
      <c r="B80" s="3" t="s">
        <v>154</v>
      </c>
    </row>
  </sheetData>
  <protectedRanges>
    <protectedRange sqref="C57" name="Range1_2_2_1_1"/>
  </protectedRanges>
  <mergeCells count="13">
    <mergeCell ref="F9:F11"/>
    <mergeCell ref="G9:G11"/>
    <mergeCell ref="H9:H11"/>
    <mergeCell ref="F1:H1"/>
    <mergeCell ref="F2:H2"/>
    <mergeCell ref="B5:H5"/>
    <mergeCell ref="B6:H6"/>
    <mergeCell ref="B7:H7"/>
    <mergeCell ref="A9:A11"/>
    <mergeCell ref="B9:B11"/>
    <mergeCell ref="C9:C11"/>
    <mergeCell ref="D9:D11"/>
    <mergeCell ref="E9:E1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4"/>
  <sheetViews>
    <sheetView tabSelected="1" topLeftCell="A22" workbookViewId="0">
      <selection activeCell="E33" sqref="E33"/>
    </sheetView>
  </sheetViews>
  <sheetFormatPr defaultRowHeight="16.5"/>
  <cols>
    <col min="1" max="1" width="6.140625" style="100" customWidth="1"/>
    <col min="2" max="2" width="27.42578125" style="3" customWidth="1"/>
    <col min="3" max="3" width="31.7109375" style="3" customWidth="1"/>
    <col min="4" max="4" width="7.85546875" style="3" customWidth="1"/>
    <col min="5" max="5" width="13.7109375" style="135" customWidth="1"/>
    <col min="6" max="6" width="15.42578125" style="135" customWidth="1"/>
    <col min="7" max="7" width="16.5703125" style="135" customWidth="1"/>
    <col min="8" max="8" width="27.42578125" style="135" customWidth="1"/>
  </cols>
  <sheetData>
    <row r="1" spans="1:8">
      <c r="B1" s="1" t="s">
        <v>0</v>
      </c>
      <c r="C1" s="1"/>
      <c r="D1" s="25"/>
      <c r="E1" s="25"/>
      <c r="F1" s="108" t="s">
        <v>1</v>
      </c>
      <c r="G1" s="108"/>
      <c r="H1" s="108"/>
    </row>
    <row r="2" spans="1:8">
      <c r="B2" s="2"/>
      <c r="C2" s="1"/>
      <c r="D2" s="25"/>
      <c r="E2" s="25"/>
      <c r="F2" s="109" t="s">
        <v>2</v>
      </c>
      <c r="G2" s="108"/>
      <c r="H2" s="108"/>
    </row>
    <row r="3" spans="1:8">
      <c r="B3" s="1"/>
      <c r="C3" s="1"/>
      <c r="D3" s="25"/>
      <c r="E3" s="25"/>
      <c r="F3" s="25"/>
      <c r="G3" s="39"/>
      <c r="H3" s="25"/>
    </row>
    <row r="4" spans="1:8">
      <c r="B4" s="1"/>
      <c r="C4" s="1"/>
      <c r="D4" s="25"/>
      <c r="E4" s="25"/>
      <c r="F4" s="25"/>
      <c r="G4" s="39"/>
      <c r="H4" s="25"/>
    </row>
    <row r="5" spans="1:8">
      <c r="B5" s="110" t="s">
        <v>3</v>
      </c>
      <c r="C5" s="110"/>
      <c r="D5" s="110"/>
      <c r="E5" s="110"/>
      <c r="F5" s="110"/>
      <c r="G5" s="110"/>
      <c r="H5" s="110"/>
    </row>
    <row r="6" spans="1:8">
      <c r="B6" s="110" t="s">
        <v>4</v>
      </c>
      <c r="C6" s="110"/>
      <c r="D6" s="110"/>
      <c r="E6" s="110"/>
      <c r="F6" s="110"/>
      <c r="G6" s="110"/>
      <c r="H6" s="110"/>
    </row>
    <row r="7" spans="1:8">
      <c r="B7" s="111" t="s">
        <v>5</v>
      </c>
      <c r="C7" s="111"/>
      <c r="D7" s="111"/>
      <c r="E7" s="111"/>
      <c r="F7" s="111"/>
      <c r="G7" s="111"/>
      <c r="H7" s="111"/>
    </row>
    <row r="8" spans="1:8" ht="17.25">
      <c r="B8" s="1"/>
      <c r="C8" s="1"/>
      <c r="D8" s="25"/>
      <c r="E8" s="25"/>
      <c r="F8" s="28"/>
      <c r="G8" s="39"/>
      <c r="H8" s="26" t="s">
        <v>6</v>
      </c>
    </row>
    <row r="9" spans="1:8" ht="15">
      <c r="A9" s="121" t="s">
        <v>7</v>
      </c>
      <c r="B9" s="112" t="s">
        <v>13</v>
      </c>
      <c r="C9" s="112" t="s">
        <v>14</v>
      </c>
      <c r="D9" s="122" t="s">
        <v>8</v>
      </c>
      <c r="E9" s="125" t="s">
        <v>9</v>
      </c>
      <c r="F9" s="125" t="s">
        <v>10</v>
      </c>
      <c r="G9" s="128" t="s">
        <v>11</v>
      </c>
      <c r="H9" s="131" t="s">
        <v>12</v>
      </c>
    </row>
    <row r="10" spans="1:8" ht="15">
      <c r="A10" s="121"/>
      <c r="B10" s="113"/>
      <c r="C10" s="113"/>
      <c r="D10" s="123"/>
      <c r="E10" s="126"/>
      <c r="F10" s="126"/>
      <c r="G10" s="129"/>
      <c r="H10" s="132"/>
    </row>
    <row r="11" spans="1:8" ht="15">
      <c r="A11" s="121"/>
      <c r="B11" s="114"/>
      <c r="C11" s="114"/>
      <c r="D11" s="124"/>
      <c r="E11" s="127"/>
      <c r="F11" s="127"/>
      <c r="G11" s="130"/>
      <c r="H11" s="133"/>
    </row>
    <row r="12" spans="1:8">
      <c r="A12" s="100">
        <v>1</v>
      </c>
      <c r="B12" s="4" t="s">
        <v>155</v>
      </c>
    </row>
    <row r="13" spans="1:8">
      <c r="A13" s="100">
        <v>2</v>
      </c>
      <c r="B13" s="4" t="s">
        <v>156</v>
      </c>
    </row>
    <row r="14" spans="1:8">
      <c r="A14" s="100">
        <v>3</v>
      </c>
      <c r="B14" s="3" t="s">
        <v>157</v>
      </c>
      <c r="C14" s="11" t="s">
        <v>158</v>
      </c>
      <c r="D14" s="12">
        <v>3</v>
      </c>
      <c r="E14" s="17">
        <v>2320000</v>
      </c>
      <c r="F14" s="17"/>
      <c r="G14" s="17"/>
      <c r="H14" s="17">
        <f>D14*E14</f>
        <v>6960000</v>
      </c>
    </row>
    <row r="15" spans="1:8">
      <c r="C15" s="11" t="s">
        <v>159</v>
      </c>
      <c r="D15" s="12"/>
      <c r="E15" s="16"/>
      <c r="F15" s="17"/>
      <c r="G15" s="17"/>
      <c r="H15" s="17"/>
    </row>
    <row r="16" spans="1:8">
      <c r="C16" s="11" t="s">
        <v>160</v>
      </c>
      <c r="D16" s="12"/>
      <c r="E16" s="16"/>
      <c r="F16" s="17"/>
      <c r="G16" s="17"/>
      <c r="H16" s="17"/>
    </row>
    <row r="17" spans="1:8">
      <c r="C17" s="11" t="s">
        <v>161</v>
      </c>
      <c r="D17" s="11"/>
      <c r="E17" s="16"/>
      <c r="F17" s="17"/>
      <c r="G17" s="16"/>
      <c r="H17" s="16"/>
    </row>
    <row r="18" spans="1:8" s="7" customFormat="1">
      <c r="A18" s="88"/>
      <c r="B18" s="6"/>
      <c r="C18" s="9" t="s">
        <v>18</v>
      </c>
      <c r="D18" s="176">
        <f>D14</f>
        <v>3</v>
      </c>
      <c r="E18" s="176">
        <f t="shared" ref="E18:H18" si="0">E14</f>
        <v>2320000</v>
      </c>
      <c r="F18" s="176"/>
      <c r="G18" s="176"/>
      <c r="H18" s="176">
        <f t="shared" si="0"/>
        <v>6960000</v>
      </c>
    </row>
    <row r="19" spans="1:8">
      <c r="A19" s="100">
        <v>4</v>
      </c>
      <c r="B19" s="3" t="s">
        <v>162</v>
      </c>
      <c r="C19" s="11" t="s">
        <v>163</v>
      </c>
      <c r="D19" s="11">
        <v>1</v>
      </c>
      <c r="E19" s="16">
        <v>8000000</v>
      </c>
      <c r="F19" s="17">
        <f>D19*E19</f>
        <v>8000000</v>
      </c>
      <c r="G19" s="16"/>
      <c r="H19" s="16">
        <f>F19</f>
        <v>8000000</v>
      </c>
    </row>
    <row r="20" spans="1:8">
      <c r="C20" s="11" t="s">
        <v>164</v>
      </c>
      <c r="D20" s="11">
        <v>3</v>
      </c>
      <c r="E20" s="16">
        <v>8000000</v>
      </c>
      <c r="F20" s="17">
        <f>D20*E20</f>
        <v>24000000</v>
      </c>
      <c r="G20" s="16"/>
      <c r="H20" s="16">
        <f>F20</f>
        <v>24000000</v>
      </c>
    </row>
    <row r="21" spans="1:8">
      <c r="C21" s="11" t="s">
        <v>165</v>
      </c>
      <c r="D21" s="11">
        <v>2</v>
      </c>
      <c r="E21" s="16">
        <v>8000000</v>
      </c>
      <c r="F21" s="17">
        <f>D21*E21</f>
        <v>16000000</v>
      </c>
      <c r="G21" s="16"/>
      <c r="H21" s="16">
        <f>F21</f>
        <v>16000000</v>
      </c>
    </row>
    <row r="22" spans="1:8">
      <c r="C22" s="11" t="s">
        <v>166</v>
      </c>
      <c r="D22" s="11">
        <v>1</v>
      </c>
      <c r="E22" s="16">
        <v>50000000</v>
      </c>
      <c r="F22" s="17">
        <f>D22*E22</f>
        <v>50000000</v>
      </c>
      <c r="G22" s="16"/>
      <c r="H22" s="16">
        <f>F22</f>
        <v>50000000</v>
      </c>
    </row>
    <row r="23" spans="1:8" ht="31.5">
      <c r="C23" s="77" t="s">
        <v>192</v>
      </c>
      <c r="D23" s="11"/>
      <c r="E23" s="16"/>
      <c r="F23" s="17"/>
      <c r="G23" s="16"/>
      <c r="H23" s="16"/>
    </row>
    <row r="24" spans="1:8" s="7" customFormat="1">
      <c r="A24" s="88"/>
      <c r="B24" s="6"/>
      <c r="C24" s="9" t="s">
        <v>18</v>
      </c>
      <c r="D24" s="6">
        <f>SUM(D19:D22)</f>
        <v>7</v>
      </c>
      <c r="E24" s="134"/>
      <c r="F24" s="134">
        <f t="shared" ref="F24:H24" si="1">SUM(F19:F22)</f>
        <v>98000000</v>
      </c>
      <c r="G24" s="134"/>
      <c r="H24" s="134">
        <f t="shared" si="1"/>
        <v>98000000</v>
      </c>
    </row>
    <row r="25" spans="1:8">
      <c r="A25" s="100">
        <v>5</v>
      </c>
      <c r="B25" s="4" t="s">
        <v>167</v>
      </c>
      <c r="C25" s="11"/>
      <c r="D25" s="21"/>
      <c r="E25" s="16"/>
      <c r="F25" s="17"/>
      <c r="G25" s="16"/>
      <c r="H25" s="16"/>
    </row>
    <row r="26" spans="1:8">
      <c r="C26" s="11"/>
      <c r="D26" s="21"/>
      <c r="E26" s="16"/>
      <c r="F26" s="17"/>
      <c r="G26" s="16"/>
      <c r="H26" s="16"/>
    </row>
    <row r="27" spans="1:8">
      <c r="C27" s="9"/>
    </row>
    <row r="28" spans="1:8">
      <c r="A28" s="100">
        <v>6</v>
      </c>
      <c r="B28" s="3" t="s">
        <v>168</v>
      </c>
      <c r="C28" s="11" t="s">
        <v>169</v>
      </c>
      <c r="D28" s="16">
        <v>5</v>
      </c>
      <c r="E28" s="17">
        <v>2490000</v>
      </c>
      <c r="F28" s="99">
        <f>SUM(G28:H28)</f>
        <v>12450000</v>
      </c>
      <c r="G28" s="16"/>
      <c r="H28" s="16">
        <f>+D28*E28</f>
        <v>12450000</v>
      </c>
    </row>
    <row r="29" spans="1:8">
      <c r="C29" s="11" t="s">
        <v>170</v>
      </c>
      <c r="D29" s="16">
        <v>2</v>
      </c>
      <c r="E29" s="16">
        <v>4000000</v>
      </c>
      <c r="F29" s="99">
        <f>SUM(G29:H29)</f>
        <v>8000000</v>
      </c>
      <c r="G29" s="16"/>
      <c r="H29" s="16">
        <f t="shared" ref="H29:H30" si="2">+D29*E29</f>
        <v>8000000</v>
      </c>
    </row>
    <row r="30" spans="1:8">
      <c r="C30" s="11" t="s">
        <v>171</v>
      </c>
      <c r="D30" s="16">
        <v>2</v>
      </c>
      <c r="E30" s="16">
        <v>3000000</v>
      </c>
      <c r="F30" s="99">
        <f>SUM(G30:H30)</f>
        <v>6000000</v>
      </c>
      <c r="G30" s="16"/>
      <c r="H30" s="16">
        <f t="shared" si="2"/>
        <v>6000000</v>
      </c>
    </row>
    <row r="31" spans="1:8" s="7" customFormat="1">
      <c r="A31" s="88"/>
      <c r="B31" s="6"/>
      <c r="C31" s="9" t="s">
        <v>18</v>
      </c>
      <c r="D31" s="134">
        <f>SUM(D28:D30)</f>
        <v>9</v>
      </c>
      <c r="E31" s="134"/>
      <c r="F31" s="134">
        <f t="shared" ref="E31:H31" si="3">SUM(F28:F30)</f>
        <v>26450000</v>
      </c>
      <c r="G31" s="134"/>
      <c r="H31" s="134">
        <f t="shared" si="3"/>
        <v>26450000</v>
      </c>
    </row>
    <row r="32" spans="1:8">
      <c r="A32" s="100">
        <v>7</v>
      </c>
      <c r="B32" s="3" t="s">
        <v>172</v>
      </c>
      <c r="C32" s="11" t="s">
        <v>173</v>
      </c>
      <c r="D32" s="11">
        <v>48</v>
      </c>
      <c r="E32" s="99">
        <v>1600000</v>
      </c>
      <c r="F32" s="99">
        <f>D32*E32</f>
        <v>76800000</v>
      </c>
      <c r="G32" s="16">
        <f>F32</f>
        <v>76800000</v>
      </c>
      <c r="H32" s="16"/>
    </row>
    <row r="33" spans="1:8">
      <c r="C33" s="11" t="s">
        <v>174</v>
      </c>
      <c r="D33" s="11">
        <v>11</v>
      </c>
      <c r="E33" s="99">
        <v>3800000</v>
      </c>
      <c r="F33" s="99">
        <f>D33*E33</f>
        <v>41800000</v>
      </c>
      <c r="G33" s="16"/>
      <c r="H33" s="16">
        <f>F33</f>
        <v>41800000</v>
      </c>
    </row>
    <row r="34" spans="1:8" ht="126">
      <c r="C34" s="77" t="s">
        <v>175</v>
      </c>
      <c r="D34" s="11">
        <v>1</v>
      </c>
      <c r="E34" s="99">
        <v>99700000</v>
      </c>
      <c r="F34" s="99">
        <f>D34*E34</f>
        <v>99700000</v>
      </c>
      <c r="G34" s="16"/>
      <c r="H34" s="16">
        <f>F34</f>
        <v>99700000</v>
      </c>
    </row>
    <row r="35" spans="1:8" s="7" customFormat="1">
      <c r="A35" s="88"/>
      <c r="B35" s="6"/>
      <c r="C35" s="9" t="s">
        <v>18</v>
      </c>
      <c r="D35" s="6">
        <f>SUM(D32:D34)</f>
        <v>60</v>
      </c>
      <c r="E35" s="134"/>
      <c r="F35" s="134">
        <f t="shared" ref="F35:H35" si="4">SUM(F32:F34)</f>
        <v>218300000</v>
      </c>
      <c r="G35" s="134">
        <f t="shared" si="4"/>
        <v>76800000</v>
      </c>
      <c r="H35" s="134">
        <f t="shared" si="4"/>
        <v>141500000</v>
      </c>
    </row>
    <row r="36" spans="1:8">
      <c r="A36" s="100">
        <v>8</v>
      </c>
      <c r="B36" s="3" t="s">
        <v>176</v>
      </c>
    </row>
    <row r="37" spans="1:8">
      <c r="A37" s="100">
        <v>9</v>
      </c>
      <c r="B37" s="150" t="s">
        <v>177</v>
      </c>
      <c r="C37" s="3" t="s">
        <v>195</v>
      </c>
      <c r="D37" s="3">
        <v>1</v>
      </c>
      <c r="E37" s="135">
        <v>15000000</v>
      </c>
      <c r="H37" s="135">
        <f>D37*E37</f>
        <v>15000000</v>
      </c>
    </row>
    <row r="38" spans="1:8" s="7" customFormat="1">
      <c r="A38" s="88"/>
      <c r="B38" s="175"/>
      <c r="C38" s="9" t="s">
        <v>18</v>
      </c>
      <c r="D38" s="6">
        <f>D37</f>
        <v>1</v>
      </c>
      <c r="E38" s="6"/>
      <c r="F38" s="6"/>
      <c r="G38" s="6"/>
      <c r="H38" s="134">
        <f t="shared" ref="E38:H38" si="5">H37</f>
        <v>15000000</v>
      </c>
    </row>
    <row r="39" spans="1:8">
      <c r="A39" s="100">
        <v>10</v>
      </c>
      <c r="B39" s="3" t="s">
        <v>178</v>
      </c>
    </row>
    <row r="40" spans="1:8">
      <c r="A40" s="100">
        <v>11</v>
      </c>
      <c r="B40" s="150" t="s">
        <v>179</v>
      </c>
    </row>
    <row r="41" spans="1:8">
      <c r="A41" s="100">
        <v>12</v>
      </c>
      <c r="B41" s="150" t="s">
        <v>180</v>
      </c>
      <c r="C41" s="11" t="s">
        <v>181</v>
      </c>
      <c r="D41" s="11">
        <v>4</v>
      </c>
      <c r="E41" s="99">
        <v>6500000</v>
      </c>
      <c r="F41" s="99">
        <f>SUM(G41:H41)</f>
        <v>26000000</v>
      </c>
      <c r="G41" s="16"/>
      <c r="H41" s="99">
        <f>+D41*E41</f>
        <v>26000000</v>
      </c>
    </row>
    <row r="42" spans="1:8">
      <c r="C42" s="11" t="s">
        <v>182</v>
      </c>
      <c r="D42" s="11">
        <v>2</v>
      </c>
      <c r="E42" s="99">
        <v>6800000</v>
      </c>
      <c r="F42" s="99">
        <f>SUM(G42:H42)</f>
        <v>13600000</v>
      </c>
      <c r="G42" s="16"/>
      <c r="H42" s="99">
        <f>+D42*E42</f>
        <v>13600000</v>
      </c>
    </row>
    <row r="43" spans="1:8" ht="47.25">
      <c r="C43" s="77" t="s">
        <v>183</v>
      </c>
      <c r="D43" s="11">
        <v>50</v>
      </c>
      <c r="E43" s="99">
        <v>420000</v>
      </c>
      <c r="F43" s="99">
        <f>+D43*E43</f>
        <v>21000000</v>
      </c>
      <c r="G43" s="16"/>
      <c r="H43" s="99">
        <f>+D43*E43</f>
        <v>21000000</v>
      </c>
    </row>
    <row r="44" spans="1:8">
      <c r="C44" s="77" t="s">
        <v>184</v>
      </c>
      <c r="D44" s="11">
        <v>1</v>
      </c>
      <c r="E44" s="99">
        <v>11700000</v>
      </c>
      <c r="F44" s="99">
        <f>+H44</f>
        <v>11700000</v>
      </c>
      <c r="G44" s="16"/>
      <c r="H44" s="99">
        <f>+D44*E44</f>
        <v>11700000</v>
      </c>
    </row>
    <row r="45" spans="1:8">
      <c r="C45" s="11" t="s">
        <v>185</v>
      </c>
      <c r="D45" s="11">
        <v>1</v>
      </c>
      <c r="E45" s="99">
        <v>7500000</v>
      </c>
      <c r="F45" s="99">
        <f>SUM(G45:H45)</f>
        <v>7500000</v>
      </c>
      <c r="G45" s="16"/>
      <c r="H45" s="99">
        <f>+D45*E45</f>
        <v>7500000</v>
      </c>
    </row>
    <row r="46" spans="1:8">
      <c r="C46" s="11" t="s">
        <v>186</v>
      </c>
      <c r="D46" s="11">
        <v>1</v>
      </c>
      <c r="E46" s="99">
        <v>5000000</v>
      </c>
      <c r="F46" s="99">
        <f t="shared" ref="F46:F50" si="6">SUM(G46:H46)</f>
        <v>17500000</v>
      </c>
      <c r="G46" s="99">
        <v>17500000</v>
      </c>
      <c r="H46" s="99"/>
    </row>
    <row r="47" spans="1:8">
      <c r="C47" s="11" t="s">
        <v>187</v>
      </c>
      <c r="D47" s="11">
        <v>1</v>
      </c>
      <c r="E47" s="99">
        <v>5000000</v>
      </c>
      <c r="F47" s="99">
        <f t="shared" si="6"/>
        <v>5000000</v>
      </c>
      <c r="G47" s="16"/>
      <c r="H47" s="99">
        <f>+D47*E47</f>
        <v>5000000</v>
      </c>
    </row>
    <row r="48" spans="1:8" ht="47.25">
      <c r="C48" s="77" t="s">
        <v>188</v>
      </c>
      <c r="D48" s="11">
        <v>3</v>
      </c>
      <c r="E48" s="99">
        <v>3000000</v>
      </c>
      <c r="F48" s="99">
        <f t="shared" si="6"/>
        <v>9000000</v>
      </c>
      <c r="G48" s="16"/>
      <c r="H48" s="99">
        <f>+D48*E48</f>
        <v>9000000</v>
      </c>
    </row>
    <row r="49" spans="1:8">
      <c r="C49" s="77" t="s">
        <v>189</v>
      </c>
      <c r="D49" s="11">
        <v>2</v>
      </c>
      <c r="E49" s="99">
        <v>5000000</v>
      </c>
      <c r="F49" s="99">
        <f t="shared" si="6"/>
        <v>10000000</v>
      </c>
      <c r="G49" s="16">
        <f>+D49*E49</f>
        <v>10000000</v>
      </c>
      <c r="H49" s="99"/>
    </row>
    <row r="50" spans="1:8">
      <c r="C50" s="77" t="s">
        <v>190</v>
      </c>
      <c r="D50" s="11">
        <v>1</v>
      </c>
      <c r="E50" s="99">
        <v>5000000</v>
      </c>
      <c r="F50" s="99">
        <f t="shared" si="6"/>
        <v>5000000</v>
      </c>
      <c r="G50" s="16">
        <f>+D50*E50</f>
        <v>5000000</v>
      </c>
      <c r="H50" s="99"/>
    </row>
    <row r="51" spans="1:8">
      <c r="C51" s="11" t="s">
        <v>193</v>
      </c>
      <c r="D51" s="11">
        <v>2</v>
      </c>
      <c r="E51" s="99">
        <v>3500000</v>
      </c>
      <c r="F51" s="99">
        <f t="shared" ref="F51:F52" si="7">SUM(G51:H51)</f>
        <v>7000000</v>
      </c>
      <c r="G51" s="16">
        <f>+D51*E51</f>
        <v>7000000</v>
      </c>
      <c r="H51" s="99"/>
    </row>
    <row r="52" spans="1:8">
      <c r="C52" s="11" t="s">
        <v>194</v>
      </c>
      <c r="D52" s="11">
        <v>1</v>
      </c>
      <c r="E52" s="99">
        <v>3000000</v>
      </c>
      <c r="F52" s="99">
        <f t="shared" si="7"/>
        <v>3000000</v>
      </c>
      <c r="G52" s="16"/>
      <c r="H52" s="99">
        <f>+D52*E52</f>
        <v>3000000</v>
      </c>
    </row>
    <row r="53" spans="1:8" s="7" customFormat="1">
      <c r="A53" s="88"/>
      <c r="B53" s="6"/>
      <c r="C53" s="9" t="s">
        <v>18</v>
      </c>
      <c r="D53" s="6">
        <f>SUM(D41:D52)</f>
        <v>69</v>
      </c>
      <c r="E53" s="134"/>
      <c r="F53" s="134">
        <f t="shared" ref="E53:H53" si="8">SUM(F41:F52)</f>
        <v>136300000</v>
      </c>
      <c r="G53" s="134">
        <f t="shared" si="8"/>
        <v>39500000</v>
      </c>
      <c r="H53" s="134">
        <f t="shared" si="8"/>
        <v>96800000</v>
      </c>
    </row>
    <row r="54" spans="1:8">
      <c r="A54" s="100">
        <v>13</v>
      </c>
      <c r="B54" s="150" t="s">
        <v>191</v>
      </c>
    </row>
  </sheetData>
  <mergeCells count="13">
    <mergeCell ref="F9:F11"/>
    <mergeCell ref="G9:G11"/>
    <mergeCell ref="H9:H11"/>
    <mergeCell ref="F1:H1"/>
    <mergeCell ref="F2:H2"/>
    <mergeCell ref="B5:H5"/>
    <mergeCell ref="B6:H6"/>
    <mergeCell ref="B7:H7"/>
    <mergeCell ref="A9:A11"/>
    <mergeCell ref="B9:B11"/>
    <mergeCell ref="C9:C11"/>
    <mergeCell ref="D9:D11"/>
    <mergeCell ref="E9:E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MN</vt:lpstr>
      <vt:lpstr>TH</vt:lpstr>
      <vt:lpstr>THCS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2018-02-01T13:50:24Z</dcterms:created>
  <dcterms:modified xsi:type="dcterms:W3CDTF">2018-02-04T18:57:37Z</dcterms:modified>
</cp:coreProperties>
</file>